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0115" windowHeight="7680" firstSheet="7" activeTab="12"/>
  </bookViews>
  <sheets>
    <sheet name="hasil_verifikasi BPBD" sheetId="29" r:id="rId1"/>
    <sheet name="rangking 2019" sheetId="27" r:id="rId2"/>
    <sheet name="rangking 2019 TERBARU" sheetId="31" r:id="rId3"/>
    <sheet name="VERIFIKASI KUA 2019" sheetId="28" r:id="rId4"/>
    <sheet name="VERIFIKASI KUA 2019 rterbaru" sheetId="30" r:id="rId5"/>
    <sheet name="banding" sheetId="33" r:id="rId6"/>
    <sheet name="banding (2)" sheetId="34" r:id="rId7"/>
    <sheet name="banding 18 juli" sheetId="35" r:id="rId8"/>
    <sheet name="rancangan 2" sheetId="36" r:id="rId9"/>
    <sheet name="rancangan 3" sheetId="37" r:id="rId10"/>
    <sheet name="rancangan 3 (2)" sheetId="38" r:id="rId11"/>
    <sheet name="banding 24 juli" sheetId="39" r:id="rId12"/>
    <sheet name="rancangan 3 (3)" sheetId="41" r:id="rId13"/>
  </sheets>
  <definedNames>
    <definedName name="_1B.Aparatur_1">"$#REF!.$#REF!$#REF!"</definedName>
    <definedName name="_2B.Aparatur_2">"$#REF!.$#REF!$#REF!"</definedName>
    <definedName name="_3B.Aparatur_3">"$#REF!.$#REF!$#REF!"</definedName>
    <definedName name="_4B.Publik_1">"$#REF!.$#REF!$#REF!"</definedName>
    <definedName name="_5B.Publik_2">"$#REF!.$#REF!$#REF!"</definedName>
    <definedName name="_6B.Publik_3">"$#REF!.$#REF!$#REF!"</definedName>
    <definedName name="_7Excel_BuiltIn_Print_Titles_2">#N/A</definedName>
    <definedName name="AASDA" localSheetId="12">#REF!</definedName>
    <definedName name="AASDA">#REF!</definedName>
    <definedName name="am" localSheetId="6">#REF!</definedName>
    <definedName name="am" localSheetId="7">#REF!</definedName>
    <definedName name="am" localSheetId="11">#REF!</definedName>
    <definedName name="am" localSheetId="8">#REF!</definedName>
    <definedName name="am" localSheetId="9">#REF!</definedName>
    <definedName name="am" localSheetId="10">#REF!</definedName>
    <definedName name="am" localSheetId="12">#REF!</definedName>
    <definedName name="am" localSheetId="2">#REF!</definedName>
    <definedName name="am" localSheetId="4">#REF!</definedName>
    <definedName name="am">#REF!</definedName>
    <definedName name="amir" localSheetId="6">#REF!</definedName>
    <definedName name="amir" localSheetId="7">#REF!</definedName>
    <definedName name="amir" localSheetId="11">#REF!</definedName>
    <definedName name="amir" localSheetId="8">#REF!</definedName>
    <definedName name="amir" localSheetId="9">#REF!</definedName>
    <definedName name="amir" localSheetId="10">#REF!</definedName>
    <definedName name="amir" localSheetId="12">#REF!</definedName>
    <definedName name="amir" localSheetId="4">#REF!</definedName>
    <definedName name="amir">#REF!</definedName>
    <definedName name="asasa" localSheetId="6">#REF!</definedName>
    <definedName name="asasa" localSheetId="7">#REF!</definedName>
    <definedName name="asasa" localSheetId="11">#REF!</definedName>
    <definedName name="asasa" localSheetId="8">#REF!</definedName>
    <definedName name="asasa" localSheetId="9">#REF!</definedName>
    <definedName name="asasa" localSheetId="10">#REF!</definedName>
    <definedName name="asasa" localSheetId="12">#REF!</definedName>
    <definedName name="asasa" localSheetId="4">#REF!</definedName>
    <definedName name="asasa">#REF!</definedName>
    <definedName name="B.Aparatur" localSheetId="6">#REF!</definedName>
    <definedName name="B.Aparatur" localSheetId="7">#REF!</definedName>
    <definedName name="B.Aparatur" localSheetId="11">#REF!</definedName>
    <definedName name="B.Aparatur" localSheetId="10">#REF!</definedName>
    <definedName name="B.Aparatur" localSheetId="12">#REF!</definedName>
    <definedName name="B.Aparatur">#REF!</definedName>
    <definedName name="B.Publik" localSheetId="6">#REF!</definedName>
    <definedName name="B.Publik" localSheetId="7">#REF!</definedName>
    <definedName name="B.Publik" localSheetId="11">#REF!</definedName>
    <definedName name="B.Publik" localSheetId="10">#REF!</definedName>
    <definedName name="B.Publik" localSheetId="12">#REF!</definedName>
    <definedName name="B.Publik">#REF!</definedName>
    <definedName name="baru" localSheetId="6">#REF!</definedName>
    <definedName name="baru" localSheetId="7">#REF!</definedName>
    <definedName name="baru" localSheetId="11">#REF!</definedName>
    <definedName name="baru" localSheetId="10">#REF!</definedName>
    <definedName name="baru" localSheetId="12">#REF!</definedName>
    <definedName name="baru">#REF!</definedName>
    <definedName name="bbb" localSheetId="6">#REF!</definedName>
    <definedName name="bbb" localSheetId="7">#REF!</definedName>
    <definedName name="bbb" localSheetId="11">#REF!</definedName>
    <definedName name="bbb" localSheetId="10">#REF!</definedName>
    <definedName name="bbb" localSheetId="12">#REF!</definedName>
    <definedName name="bbb">#REF!</definedName>
    <definedName name="bvbnvb" localSheetId="11">#REF!</definedName>
    <definedName name="bvbnvb" localSheetId="12">#REF!</definedName>
    <definedName name="bvbnvb">#REF!</definedName>
    <definedName name="_xlnm.Database" localSheetId="6">#REF!</definedName>
    <definedName name="_xlnm.Database" localSheetId="7">#REF!</definedName>
    <definedName name="_xlnm.Database" localSheetId="11">#REF!</definedName>
    <definedName name="_xlnm.Database" localSheetId="10">#REF!</definedName>
    <definedName name="_xlnm.Database" localSheetId="12">#REF!</definedName>
    <definedName name="_xlnm.Database">#REF!</definedName>
    <definedName name="dd" localSheetId="6">#REF!</definedName>
    <definedName name="dd" localSheetId="7">#REF!</definedName>
    <definedName name="dd" localSheetId="11">#REF!</definedName>
    <definedName name="dd" localSheetId="10">#REF!</definedName>
    <definedName name="dd" localSheetId="12">#REF!</definedName>
    <definedName name="dd">#REF!</definedName>
    <definedName name="ddd" localSheetId="11">#REF!</definedName>
    <definedName name="ddd" localSheetId="10">#REF!</definedName>
    <definedName name="ddd" localSheetId="12">#REF!</definedName>
    <definedName name="ddd">#REF!</definedName>
    <definedName name="DFGDF" localSheetId="12">#REF!</definedName>
    <definedName name="DFGDF">#REF!</definedName>
    <definedName name="DFS">#REF!</definedName>
    <definedName name="dfsdfs" localSheetId="11">#REF!</definedName>
    <definedName name="dfsdfs" localSheetId="12">#REF!</definedName>
    <definedName name="dfsdfs">#REF!</definedName>
    <definedName name="dgfhfd" localSheetId="11">#REF!</definedName>
    <definedName name="dgfhfd" localSheetId="10">#REF!</definedName>
    <definedName name="dgfhfd" localSheetId="12">#REF!</definedName>
    <definedName name="dgfhfd">#REF!</definedName>
    <definedName name="er" localSheetId="6">#REF!</definedName>
    <definedName name="er" localSheetId="7">#REF!</definedName>
    <definedName name="er" localSheetId="11">#REF!</definedName>
    <definedName name="er" localSheetId="10">#REF!</definedName>
    <definedName name="er" localSheetId="12">#REF!</definedName>
    <definedName name="er">#REF!</definedName>
    <definedName name="Excel_BuiltIn_Print_Titles">#N/A</definedName>
    <definedName name="FDFFDFD" localSheetId="12">#REF!</definedName>
    <definedName name="FDFFDFD">#REF!</definedName>
    <definedName name="FDFFF" localSheetId="12">#REF!</definedName>
    <definedName name="FDFFF">#REF!</definedName>
    <definedName name="FDFFFD" localSheetId="12">#REF!</definedName>
    <definedName name="FDFFFD">#REF!</definedName>
    <definedName name="FDGDFGDF" localSheetId="12">#REF!</definedName>
    <definedName name="FDGDFGDF">#REF!</definedName>
    <definedName name="FFDDFF" localSheetId="12">#REF!</definedName>
    <definedName name="FFDDFF">#REF!</definedName>
    <definedName name="FGDD" localSheetId="12">#REF!</definedName>
    <definedName name="FGDD">#REF!</definedName>
    <definedName name="FGDDLJKLJKL" localSheetId="12">#REF!</definedName>
    <definedName name="FGDDLJKLJKL">#REF!</definedName>
    <definedName name="FGDFD" localSheetId="12">#REF!</definedName>
    <definedName name="FGDFD">#REF!</definedName>
    <definedName name="FGDFGD" localSheetId="12">#REF!</definedName>
    <definedName name="FGDFGD">#REF!</definedName>
    <definedName name="FGDFGFD" localSheetId="12">#REF!</definedName>
    <definedName name="FGDFGFD">#REF!</definedName>
    <definedName name="fhtfg" localSheetId="6">#REF!</definedName>
    <definedName name="fhtfg" localSheetId="7">#REF!</definedName>
    <definedName name="fhtfg" localSheetId="11">#REF!</definedName>
    <definedName name="fhtfg" localSheetId="8">#REF!</definedName>
    <definedName name="fhtfg" localSheetId="9">#REF!</definedName>
    <definedName name="fhtfg" localSheetId="10">#REF!</definedName>
    <definedName name="fhtfg" localSheetId="12">#REF!</definedName>
    <definedName name="fhtfg" localSheetId="4">#REF!</definedName>
    <definedName name="fhtfg">#REF!</definedName>
    <definedName name="GFHFGHF" localSheetId="12">#REF!</definedName>
    <definedName name="GFHFGHF">#REF!</definedName>
    <definedName name="GGFF" localSheetId="12">#REF!</definedName>
    <definedName name="GGFF">#REF!</definedName>
    <definedName name="GHFGF">#REF!</definedName>
    <definedName name="GHFGGF" localSheetId="12">#REF!</definedName>
    <definedName name="GHFGGF">#REF!</definedName>
    <definedName name="GHFGHD">#REF!</definedName>
    <definedName name="GHFGHF">#REF!</definedName>
    <definedName name="ghfghfg" localSheetId="11">#REF!</definedName>
    <definedName name="ghfghfg" localSheetId="12">#REF!</definedName>
    <definedName name="ghfghfg">#REF!</definedName>
    <definedName name="ghfghfghgh" localSheetId="11">#REF!</definedName>
    <definedName name="ghfghfghgh" localSheetId="10">#REF!</definedName>
    <definedName name="ghfghfghgh" localSheetId="12">#REF!</definedName>
    <definedName name="ghfghfghgh">#REF!</definedName>
    <definedName name="GHGFFG">#REF!</definedName>
    <definedName name="GHGFGG" localSheetId="12">#REF!</definedName>
    <definedName name="GHGFGG">#REF!</definedName>
    <definedName name="GHGFHFG" localSheetId="12">#REF!</definedName>
    <definedName name="GHGFHFG">#REF!</definedName>
    <definedName name="GHGGF" localSheetId="12">#REF!</definedName>
    <definedName name="GHGGF">#REF!</definedName>
    <definedName name="HAR" localSheetId="6">#REF!</definedName>
    <definedName name="HAR" localSheetId="7">#REF!</definedName>
    <definedName name="HAR" localSheetId="11">#REF!</definedName>
    <definedName name="HAR" localSheetId="8">#REF!</definedName>
    <definedName name="HAR" localSheetId="9">#REF!</definedName>
    <definedName name="HAR" localSheetId="10">#REF!</definedName>
    <definedName name="HAR" localSheetId="12">#REF!</definedName>
    <definedName name="HAR" localSheetId="4">#REF!</definedName>
    <definedName name="HAR">#REF!</definedName>
    <definedName name="harm" localSheetId="6">#REF!</definedName>
    <definedName name="harm" localSheetId="7">#REF!</definedName>
    <definedName name="harm" localSheetId="11">#REF!</definedName>
    <definedName name="harm" localSheetId="8">#REF!</definedName>
    <definedName name="harm" localSheetId="9">#REF!</definedName>
    <definedName name="harm" localSheetId="10">#REF!</definedName>
    <definedName name="harm" localSheetId="12">#REF!</definedName>
    <definedName name="harm" localSheetId="4">#REF!</definedName>
    <definedName name="harm">#REF!</definedName>
    <definedName name="HARMI" localSheetId="6">#REF!</definedName>
    <definedName name="HARMI" localSheetId="7">#REF!</definedName>
    <definedName name="HARMI" localSheetId="11">#REF!</definedName>
    <definedName name="HARMI" localSheetId="10">#REF!</definedName>
    <definedName name="HARMI" localSheetId="12">#REF!</definedName>
    <definedName name="HARMI">#REF!</definedName>
    <definedName name="harmis" localSheetId="6">#REF!</definedName>
    <definedName name="harmis" localSheetId="7">#REF!</definedName>
    <definedName name="harmis" localSheetId="11">#REF!</definedName>
    <definedName name="harmis" localSheetId="10">#REF!</definedName>
    <definedName name="harmis" localSheetId="12">#REF!</definedName>
    <definedName name="harmis">#REF!</definedName>
    <definedName name="hfffd" localSheetId="11">#REF!</definedName>
    <definedName name="hfffd" localSheetId="10">#REF!</definedName>
    <definedName name="hfffd" localSheetId="12">#REF!</definedName>
    <definedName name="hfffd">#REF!</definedName>
    <definedName name="hhhhh" localSheetId="11">#REF!</definedName>
    <definedName name="hhhhh" localSheetId="10">#REF!</definedName>
    <definedName name="hhhhh" localSheetId="12">#REF!</definedName>
    <definedName name="hhhhh">#REF!</definedName>
    <definedName name="HJFGHFG" localSheetId="12">#REF!</definedName>
    <definedName name="HJFGHFG">#REF!</definedName>
    <definedName name="JKH" localSheetId="12">#REF!</definedName>
    <definedName name="JKH">#REF!</definedName>
    <definedName name="JKHH" localSheetId="12">#REF!</definedName>
    <definedName name="JKHH">#REF!</definedName>
    <definedName name="lkdsmlskdflskd" localSheetId="6">#REF!</definedName>
    <definedName name="lkdsmlskdflskd" localSheetId="7">#REF!</definedName>
    <definedName name="lkdsmlskdflskd" localSheetId="11">#REF!</definedName>
    <definedName name="lkdsmlskdflskd" localSheetId="10">#REF!</definedName>
    <definedName name="lkdsmlskdflskd" localSheetId="12">#REF!</definedName>
    <definedName name="lkdsmlskdflskd">#REF!</definedName>
    <definedName name="malam" localSheetId="6">#REF!</definedName>
    <definedName name="malam" localSheetId="7">#REF!</definedName>
    <definedName name="malam" localSheetId="11">#REF!</definedName>
    <definedName name="malam" localSheetId="10">#REF!</definedName>
    <definedName name="malam" localSheetId="12">#REF!</definedName>
    <definedName name="malam">#REF!</definedName>
    <definedName name="MNMBN">#REF!</definedName>
    <definedName name="Monev" localSheetId="6">#REF!</definedName>
    <definedName name="Monev" localSheetId="7">#REF!</definedName>
    <definedName name="Monev" localSheetId="11">#REF!</definedName>
    <definedName name="Monev" localSheetId="10">#REF!</definedName>
    <definedName name="Monev" localSheetId="12">#REF!</definedName>
    <definedName name="Monev">#REF!</definedName>
    <definedName name="NBMNMN">#REF!</definedName>
    <definedName name="NMB">#REF!</definedName>
    <definedName name="NMBB">#REF!</definedName>
    <definedName name="NMVBNVCN" localSheetId="12">#REF!</definedName>
    <definedName name="NMVBNVCN">#REF!</definedName>
    <definedName name="NVBNVBNB" localSheetId="12">#REF!</definedName>
    <definedName name="NVBNVBNB">#REF!</definedName>
    <definedName name="_xlnm.Print_Area" localSheetId="5">banding!$A$1:$M$101</definedName>
    <definedName name="_xlnm.Print_Area" localSheetId="6">'banding (2)'!$A$1:$M$99</definedName>
    <definedName name="_xlnm.Print_Area" localSheetId="7">'banding 18 juli'!$A$1:$Q$99</definedName>
    <definedName name="_xlnm.Print_Area" localSheetId="11">'banding 24 juli'!$A$1:$M$104</definedName>
    <definedName name="_xlnm.Print_Titles" localSheetId="5">banding!$5:$6</definedName>
    <definedName name="_xlnm.Print_Titles" localSheetId="6">'banding (2)'!$5:$6</definedName>
    <definedName name="_xlnm.Print_Titles" localSheetId="7">'banding 18 juli'!$5:$6</definedName>
    <definedName name="_xlnm.Print_Titles" localSheetId="11">'banding 24 juli'!$5:$6</definedName>
    <definedName name="_xlnm.Print_Titles" localSheetId="8">'rancangan 2'!$6:$6</definedName>
    <definedName name="_xlnm.Print_Titles" localSheetId="9">'rancangan 3'!$6:$6</definedName>
    <definedName name="_xlnm.Print_Titles" localSheetId="10">'rancangan 3 (2)'!$6:$6</definedName>
    <definedName name="_xlnm.Print_Titles" localSheetId="12">'rancangan 3 (3)'!$5:$5</definedName>
    <definedName name="_xlnm.Print_Titles" localSheetId="1">'rangking 2019'!$6:$6</definedName>
    <definedName name="_xlnm.Print_Titles" localSheetId="2">'rangking 2019 TERBARU'!$6:$6</definedName>
    <definedName name="_xlnm.Print_Titles" localSheetId="3">'VERIFIKASI KUA 2019'!$6:$6</definedName>
    <definedName name="_xlnm.Print_Titles" localSheetId="4">'VERIFIKASI KUA 2019 rterbaru'!$6:$6</definedName>
    <definedName name="pusdalops" localSheetId="6">#REF!</definedName>
    <definedName name="pusdalops" localSheetId="7">#REF!</definedName>
    <definedName name="pusdalops" localSheetId="11">#REF!</definedName>
    <definedName name="pusdalops" localSheetId="8">#REF!</definedName>
    <definedName name="pusdalops" localSheetId="9">#REF!</definedName>
    <definedName name="pusdalops" localSheetId="10">#REF!</definedName>
    <definedName name="pusdalops" localSheetId="12">#REF!</definedName>
    <definedName name="pusdalops" localSheetId="2">#REF!</definedName>
    <definedName name="pusdalops" localSheetId="4">#REF!</definedName>
    <definedName name="pusdalops">#REF!</definedName>
    <definedName name="RRR">#REF!</definedName>
    <definedName name="RTYRTYRT" localSheetId="12">#REF!</definedName>
    <definedName name="RTYRTYRT">#REF!</definedName>
    <definedName name="sdf" localSheetId="11">#REF!</definedName>
    <definedName name="sdf" localSheetId="12">#REF!</definedName>
    <definedName name="sdf">#REF!</definedName>
    <definedName name="SDFG">#REF!</definedName>
    <definedName name="SDFSDF">#REF!</definedName>
    <definedName name="sdsddf" localSheetId="11">#REF!</definedName>
    <definedName name="sdsddf" localSheetId="12">#REF!</definedName>
    <definedName name="sdsddf">#REF!</definedName>
    <definedName name="TYRTYRTYTRY" localSheetId="12">#REF!</definedName>
    <definedName name="TYRTYRTYTRY">#REF!</definedName>
    <definedName name="TYUTU" localSheetId="12">#REF!</definedName>
    <definedName name="TYUTU">#REF!</definedName>
    <definedName name="UTYUTYY" localSheetId="12">#REF!</definedName>
    <definedName name="UTYUTYY">#REF!</definedName>
    <definedName name="VBBBB" localSheetId="12">#REF!</definedName>
    <definedName name="VBBBB">#REF!</definedName>
    <definedName name="VBNVNGH" localSheetId="12">#REF!</definedName>
    <definedName name="VBNVNGH">#REF!</definedName>
    <definedName name="wer" localSheetId="6">#REF!</definedName>
    <definedName name="wer" localSheetId="7">#REF!</definedName>
    <definedName name="wer" localSheetId="11">#REF!</definedName>
    <definedName name="wer" localSheetId="8">#REF!</definedName>
    <definedName name="wer" localSheetId="9">#REF!</definedName>
    <definedName name="wer" localSheetId="10">#REF!</definedName>
    <definedName name="wer" localSheetId="12">#REF!</definedName>
    <definedName name="wer" localSheetId="4">#REF!</definedName>
    <definedName name="wer">#REF!</definedName>
    <definedName name="wifda" localSheetId="6">#REF!</definedName>
    <definedName name="wifda" localSheetId="7">#REF!</definedName>
    <definedName name="wifda" localSheetId="11">#REF!</definedName>
    <definedName name="wifda" localSheetId="8">#REF!</definedName>
    <definedName name="wifda" localSheetId="9">#REF!</definedName>
    <definedName name="wifda" localSheetId="10">#REF!</definedName>
    <definedName name="wifda" localSheetId="12">#REF!</definedName>
    <definedName name="wifda" localSheetId="4">#REF!</definedName>
    <definedName name="wifda">#REF!</definedName>
    <definedName name="wr" localSheetId="6">#REF!</definedName>
    <definedName name="wr" localSheetId="7">#REF!</definedName>
    <definedName name="wr" localSheetId="11">#REF!</definedName>
    <definedName name="wr" localSheetId="10">#REF!</definedName>
    <definedName name="wr" localSheetId="12">#REF!</definedName>
    <definedName name="wr">#REF!</definedName>
    <definedName name="YUTYURRT" localSheetId="12">#REF!</definedName>
    <definedName name="YUTYURRT">#REF!</definedName>
    <definedName name="YUTYUYYU" localSheetId="12">#REF!</definedName>
    <definedName name="YUTYUYYU">#REF!</definedName>
  </definedNames>
  <calcPr calcId="144525"/>
</workbook>
</file>

<file path=xl/calcChain.xml><?xml version="1.0" encoding="utf-8"?>
<calcChain xmlns="http://schemas.openxmlformats.org/spreadsheetml/2006/main">
  <c r="D7" i="41" l="1"/>
  <c r="D30" i="41"/>
  <c r="D18" i="41"/>
  <c r="D16" i="41"/>
  <c r="D43" i="41"/>
  <c r="D55" i="41"/>
  <c r="D53" i="41"/>
  <c r="D51" i="41"/>
  <c r="D27" i="41"/>
  <c r="D23" i="41"/>
  <c r="D20" i="41"/>
  <c r="D12" i="41" l="1"/>
  <c r="D6" i="41"/>
  <c r="L60" i="39"/>
  <c r="L34" i="39"/>
  <c r="M87" i="39" l="1"/>
  <c r="M40" i="39"/>
  <c r="M39" i="39"/>
  <c r="L21" i="39"/>
  <c r="K21" i="39"/>
  <c r="M94" i="39"/>
  <c r="M93" i="39"/>
  <c r="M92" i="39"/>
  <c r="M91" i="39"/>
  <c r="M88" i="39"/>
  <c r="M86" i="39"/>
  <c r="M85" i="39"/>
  <c r="M84" i="39"/>
  <c r="M83" i="39"/>
  <c r="M75" i="39"/>
  <c r="M74" i="39"/>
  <c r="M73" i="39"/>
  <c r="M68" i="39"/>
  <c r="M67" i="39"/>
  <c r="M61" i="39"/>
  <c r="M60" i="39"/>
  <c r="M59" i="39"/>
  <c r="M55" i="39"/>
  <c r="M54" i="39"/>
  <c r="M53" i="39"/>
  <c r="M47" i="39"/>
  <c r="M46" i="39"/>
  <c r="M45" i="39"/>
  <c r="M44" i="39"/>
  <c r="M43" i="39"/>
  <c r="M38" i="39"/>
  <c r="M37" i="39"/>
  <c r="M36" i="39"/>
  <c r="M35" i="39"/>
  <c r="M34" i="39"/>
  <c r="M33" i="39"/>
  <c r="M32" i="39"/>
  <c r="M29" i="39"/>
  <c r="M28" i="39"/>
  <c r="M27" i="39"/>
  <c r="M26" i="39"/>
  <c r="M25" i="39"/>
  <c r="M24" i="39"/>
  <c r="M23" i="39"/>
  <c r="M22" i="39"/>
  <c r="M20" i="39"/>
  <c r="M19" i="39"/>
  <c r="M18" i="39"/>
  <c r="M17" i="39"/>
  <c r="M16" i="39"/>
  <c r="M15" i="39"/>
  <c r="M12" i="39"/>
  <c r="M11" i="39"/>
  <c r="M9" i="39"/>
  <c r="M7" i="39"/>
  <c r="M14" i="39"/>
  <c r="J27" i="39"/>
  <c r="J88" i="39"/>
  <c r="L81" i="39"/>
  <c r="K81" i="39"/>
  <c r="I81" i="39"/>
  <c r="H81" i="39"/>
  <c r="L52" i="39"/>
  <c r="K52" i="39"/>
  <c r="I52" i="39"/>
  <c r="H52" i="39"/>
  <c r="M72" i="39" l="1"/>
  <c r="M21" i="39"/>
  <c r="M66" i="39"/>
  <c r="M63" i="39" s="1"/>
  <c r="M58" i="39"/>
  <c r="M81" i="39"/>
  <c r="M42" i="39"/>
  <c r="M90" i="39"/>
  <c r="M52" i="39"/>
  <c r="M31" i="39"/>
  <c r="M49" i="39" l="1"/>
  <c r="M78" i="39"/>
  <c r="N10" i="39"/>
  <c r="L13" i="39"/>
  <c r="K13" i="39"/>
  <c r="I13" i="39"/>
  <c r="H13" i="39"/>
  <c r="L31" i="39"/>
  <c r="K31" i="39"/>
  <c r="I31" i="39"/>
  <c r="H31" i="39"/>
  <c r="O94" i="39"/>
  <c r="J94" i="39"/>
  <c r="O93" i="39"/>
  <c r="J93" i="39"/>
  <c r="O92" i="39"/>
  <c r="J92" i="39"/>
  <c r="O91" i="39"/>
  <c r="J91" i="39"/>
  <c r="N90" i="39"/>
  <c r="L90" i="39"/>
  <c r="K90" i="39"/>
  <c r="K78" i="39" s="1"/>
  <c r="I90" i="39"/>
  <c r="I78" i="39" s="1"/>
  <c r="H90" i="39"/>
  <c r="J87" i="39"/>
  <c r="J86" i="39"/>
  <c r="J85" i="39"/>
  <c r="J84" i="39"/>
  <c r="J83" i="39"/>
  <c r="N81" i="39"/>
  <c r="L78" i="39"/>
  <c r="N78" i="39"/>
  <c r="J75" i="39"/>
  <c r="J74" i="39"/>
  <c r="J73" i="39"/>
  <c r="L72" i="39"/>
  <c r="K72" i="39"/>
  <c r="I72" i="39"/>
  <c r="H72" i="39"/>
  <c r="J68" i="39"/>
  <c r="J67" i="39"/>
  <c r="N66" i="39"/>
  <c r="L66" i="39"/>
  <c r="K66" i="39"/>
  <c r="I66" i="39"/>
  <c r="H66" i="39"/>
  <c r="N63" i="39"/>
  <c r="J61" i="39"/>
  <c r="J60" i="39"/>
  <c r="J59" i="39"/>
  <c r="L58" i="39"/>
  <c r="L49" i="39" s="1"/>
  <c r="K58" i="39"/>
  <c r="K49" i="39" s="1"/>
  <c r="I58" i="39"/>
  <c r="I49" i="39" s="1"/>
  <c r="H58" i="39"/>
  <c r="J55" i="39"/>
  <c r="J54" i="39"/>
  <c r="J53" i="39"/>
  <c r="N52" i="39"/>
  <c r="K42" i="39"/>
  <c r="J47" i="39"/>
  <c r="J46" i="39"/>
  <c r="J45" i="39"/>
  <c r="J44" i="39"/>
  <c r="J43" i="39"/>
  <c r="N42" i="39"/>
  <c r="L42" i="39"/>
  <c r="I42" i="39"/>
  <c r="H42" i="39"/>
  <c r="J39" i="39"/>
  <c r="J38" i="39"/>
  <c r="J37" i="39"/>
  <c r="J36" i="39"/>
  <c r="J35" i="39"/>
  <c r="J34" i="39"/>
  <c r="J33" i="39"/>
  <c r="J32" i="39"/>
  <c r="N31" i="39"/>
  <c r="J26" i="39"/>
  <c r="J25" i="39"/>
  <c r="J24" i="39"/>
  <c r="J23" i="39"/>
  <c r="J22" i="39"/>
  <c r="J21" i="39"/>
  <c r="J20" i="39"/>
  <c r="J19" i="39"/>
  <c r="J18" i="39"/>
  <c r="J17" i="39"/>
  <c r="J16" i="39"/>
  <c r="J15" i="39"/>
  <c r="J14" i="39"/>
  <c r="N13" i="39"/>
  <c r="L89" i="35"/>
  <c r="L88" i="35"/>
  <c r="L87" i="35"/>
  <c r="L86" i="35"/>
  <c r="L83" i="35"/>
  <c r="L82" i="35"/>
  <c r="L81" i="35"/>
  <c r="L80" i="35"/>
  <c r="L79" i="35"/>
  <c r="L71" i="35"/>
  <c r="L70" i="35"/>
  <c r="L69" i="35"/>
  <c r="L68" i="35" s="1"/>
  <c r="L64" i="35"/>
  <c r="L62" i="35" s="1"/>
  <c r="L63" i="35"/>
  <c r="L57" i="35"/>
  <c r="L56" i="35"/>
  <c r="L55" i="35"/>
  <c r="L54" i="35" s="1"/>
  <c r="L52" i="35"/>
  <c r="L51" i="35"/>
  <c r="L50" i="35"/>
  <c r="L44" i="35"/>
  <c r="L43" i="35"/>
  <c r="L42" i="35"/>
  <c r="L41" i="35"/>
  <c r="L40" i="35"/>
  <c r="L37" i="35"/>
  <c r="L36" i="35"/>
  <c r="L35" i="35"/>
  <c r="L34" i="35"/>
  <c r="L33" i="35"/>
  <c r="L32" i="35"/>
  <c r="L31" i="35"/>
  <c r="L30" i="35"/>
  <c r="L26" i="35"/>
  <c r="L25" i="35"/>
  <c r="L24" i="35"/>
  <c r="L23" i="35"/>
  <c r="L22" i="35"/>
  <c r="L21" i="35"/>
  <c r="L20" i="35"/>
  <c r="L19" i="35"/>
  <c r="L18" i="35"/>
  <c r="L17" i="35"/>
  <c r="L16" i="35"/>
  <c r="L15" i="35"/>
  <c r="L14" i="35"/>
  <c r="M85" i="35"/>
  <c r="L85" i="35"/>
  <c r="M81" i="35"/>
  <c r="M77" i="35" s="1"/>
  <c r="M74" i="35" s="1"/>
  <c r="L77" i="35"/>
  <c r="M68" i="35"/>
  <c r="M62" i="35"/>
  <c r="M59" i="35" s="1"/>
  <c r="M54" i="35"/>
  <c r="M49" i="35"/>
  <c r="L49" i="35"/>
  <c r="M46" i="35"/>
  <c r="M44" i="35"/>
  <c r="L39" i="35"/>
  <c r="M39" i="35"/>
  <c r="M29" i="35"/>
  <c r="L29" i="35"/>
  <c r="M13" i="35"/>
  <c r="M10" i="35" s="1"/>
  <c r="M8" i="35" s="1"/>
  <c r="J85" i="35"/>
  <c r="J81" i="35"/>
  <c r="J77" i="35"/>
  <c r="J74" i="35" s="1"/>
  <c r="J68" i="35"/>
  <c r="J62" i="35"/>
  <c r="J59" i="35"/>
  <c r="J54" i="35"/>
  <c r="J49" i="35"/>
  <c r="J46" i="35"/>
  <c r="J44" i="35"/>
  <c r="J39" i="35" s="1"/>
  <c r="J10" i="35" s="1"/>
  <c r="J29" i="35"/>
  <c r="J13" i="35"/>
  <c r="M8" i="39" l="1"/>
  <c r="L63" i="39"/>
  <c r="K63" i="39"/>
  <c r="M13" i="39"/>
  <c r="M10" i="39" s="1"/>
  <c r="L10" i="39"/>
  <c r="K10" i="39"/>
  <c r="I63" i="39"/>
  <c r="J81" i="39"/>
  <c r="I10" i="39"/>
  <c r="H63" i="39"/>
  <c r="J72" i="39"/>
  <c r="J52" i="39"/>
  <c r="J13" i="39"/>
  <c r="J31" i="39"/>
  <c r="J66" i="39"/>
  <c r="H49" i="39"/>
  <c r="J90" i="39"/>
  <c r="J42" i="39"/>
  <c r="H10" i="39"/>
  <c r="H78" i="39"/>
  <c r="J58" i="39"/>
  <c r="L74" i="35"/>
  <c r="L59" i="35"/>
  <c r="L46" i="35"/>
  <c r="L8" i="35" s="1"/>
  <c r="L13" i="35"/>
  <c r="L10" i="35"/>
  <c r="J8" i="35"/>
  <c r="F341" i="38"/>
  <c r="F333" i="38"/>
  <c r="F325" i="38"/>
  <c r="F240" i="38"/>
  <c r="F155" i="38"/>
  <c r="F126" i="38"/>
  <c r="F104" i="38"/>
  <c r="F89" i="38"/>
  <c r="F75" i="38"/>
  <c r="F61" i="38"/>
  <c r="F8" i="38"/>
  <c r="H361" i="37"/>
  <c r="H354" i="37"/>
  <c r="H347" i="37"/>
  <c r="H339" i="37" s="1"/>
  <c r="H340" i="37"/>
  <c r="G339" i="37"/>
  <c r="F339" i="37"/>
  <c r="H332" i="37"/>
  <c r="H331" i="37"/>
  <c r="G331" i="37"/>
  <c r="F331" i="37"/>
  <c r="H324" i="37"/>
  <c r="H323" i="37"/>
  <c r="G323" i="37"/>
  <c r="F323" i="37"/>
  <c r="H316" i="37"/>
  <c r="H309" i="37"/>
  <c r="H302" i="37"/>
  <c r="H295" i="37"/>
  <c r="H288" i="37"/>
  <c r="H281" i="37"/>
  <c r="H274" i="37"/>
  <c r="H267" i="37"/>
  <c r="H260" i="37"/>
  <c r="H253" i="37"/>
  <c r="H246" i="37"/>
  <c r="H239" i="37"/>
  <c r="H238" i="37" s="1"/>
  <c r="G238" i="37"/>
  <c r="F238" i="37"/>
  <c r="H231" i="37"/>
  <c r="H224" i="37"/>
  <c r="H217" i="37"/>
  <c r="H210" i="37"/>
  <c r="H203" i="37"/>
  <c r="H196" i="37"/>
  <c r="H189" i="37"/>
  <c r="H182" i="37"/>
  <c r="H175" i="37"/>
  <c r="H168" i="37"/>
  <c r="H161" i="37"/>
  <c r="H154" i="37"/>
  <c r="H153" i="37" s="1"/>
  <c r="G153" i="37"/>
  <c r="F153" i="37"/>
  <c r="H146" i="37"/>
  <c r="H139" i="37"/>
  <c r="H132" i="37"/>
  <c r="H125" i="37"/>
  <c r="H124" i="37"/>
  <c r="G124" i="37"/>
  <c r="F124" i="37"/>
  <c r="H117" i="37"/>
  <c r="H110" i="37"/>
  <c r="H103" i="37"/>
  <c r="H102" i="37" s="1"/>
  <c r="G102" i="37"/>
  <c r="F102" i="37"/>
  <c r="H95" i="37"/>
  <c r="H87" i="37" s="1"/>
  <c r="H88" i="37"/>
  <c r="G87" i="37"/>
  <c r="F87" i="37"/>
  <c r="H80" i="37"/>
  <c r="G73" i="37"/>
  <c r="H73" i="37" s="1"/>
  <c r="H66" i="37"/>
  <c r="G59" i="37"/>
  <c r="H59" i="37" s="1"/>
  <c r="H52" i="37"/>
  <c r="H45" i="37"/>
  <c r="H37" i="37" s="1"/>
  <c r="H38" i="37"/>
  <c r="G37" i="37"/>
  <c r="F37" i="37"/>
  <c r="H30" i="37"/>
  <c r="H23" i="37"/>
  <c r="O16" i="37"/>
  <c r="H16" i="37"/>
  <c r="H8" i="37" s="1"/>
  <c r="H9" i="37"/>
  <c r="G8" i="37"/>
  <c r="G7" i="37" s="1"/>
  <c r="L7" i="37" s="1"/>
  <c r="F8" i="37"/>
  <c r="F7" i="37"/>
  <c r="H361" i="36"/>
  <c r="H354" i="36"/>
  <c r="H347" i="36"/>
  <c r="H339" i="36" s="1"/>
  <c r="H340" i="36"/>
  <c r="G339" i="36"/>
  <c r="F339" i="36"/>
  <c r="H332" i="36"/>
  <c r="H331" i="36"/>
  <c r="G331" i="36"/>
  <c r="F331" i="36"/>
  <c r="H324" i="36"/>
  <c r="H323" i="36"/>
  <c r="G323" i="36"/>
  <c r="F323" i="36"/>
  <c r="H316" i="36"/>
  <c r="H309" i="36"/>
  <c r="H302" i="36"/>
  <c r="H295" i="36"/>
  <c r="H288" i="36"/>
  <c r="H281" i="36"/>
  <c r="H274" i="36"/>
  <c r="H267" i="36"/>
  <c r="H260" i="36"/>
  <c r="H253" i="36"/>
  <c r="H246" i="36"/>
  <c r="H239" i="36"/>
  <c r="H238" i="36" s="1"/>
  <c r="G238" i="36"/>
  <c r="F238" i="36"/>
  <c r="H231" i="36"/>
  <c r="H224" i="36"/>
  <c r="H217" i="36"/>
  <c r="H210" i="36"/>
  <c r="H203" i="36"/>
  <c r="H196" i="36"/>
  <c r="H189" i="36"/>
  <c r="H182" i="36"/>
  <c r="H175" i="36"/>
  <c r="H153" i="36" s="1"/>
  <c r="H168" i="36"/>
  <c r="H161" i="36"/>
  <c r="H154" i="36"/>
  <c r="G153" i="36"/>
  <c r="F153" i="36"/>
  <c r="H146" i="36"/>
  <c r="H139" i="36"/>
  <c r="H124" i="36" s="1"/>
  <c r="H132" i="36"/>
  <c r="H125" i="36"/>
  <c r="G124" i="36"/>
  <c r="F124" i="36"/>
  <c r="H117" i="36"/>
  <c r="H110" i="36"/>
  <c r="H103" i="36"/>
  <c r="H102" i="36" s="1"/>
  <c r="G102" i="36"/>
  <c r="F102" i="36"/>
  <c r="H95" i="36"/>
  <c r="H87" i="36" s="1"/>
  <c r="H88" i="36"/>
  <c r="G87" i="36"/>
  <c r="F87" i="36"/>
  <c r="H80" i="36"/>
  <c r="G73" i="36"/>
  <c r="H73" i="36" s="1"/>
  <c r="H66" i="36"/>
  <c r="G59" i="36"/>
  <c r="H59" i="36" s="1"/>
  <c r="H52" i="36"/>
  <c r="H45" i="36"/>
  <c r="H38" i="36"/>
  <c r="G37" i="36"/>
  <c r="G7" i="36" s="1"/>
  <c r="L7" i="36" s="1"/>
  <c r="F37" i="36"/>
  <c r="H30" i="36"/>
  <c r="H23" i="36"/>
  <c r="O16" i="36"/>
  <c r="H16" i="36"/>
  <c r="H8" i="36" s="1"/>
  <c r="H9" i="36"/>
  <c r="G8" i="36"/>
  <c r="F8" i="36"/>
  <c r="F7" i="36"/>
  <c r="I8" i="39" l="1"/>
  <c r="N8" i="39" s="1"/>
  <c r="L8" i="39"/>
  <c r="K8" i="39"/>
  <c r="J63" i="39"/>
  <c r="J49" i="39"/>
  <c r="J78" i="39"/>
  <c r="J10" i="39"/>
  <c r="H8" i="39"/>
  <c r="F37" i="38"/>
  <c r="F7" i="38" s="1"/>
  <c r="I16" i="38"/>
  <c r="H7" i="37"/>
  <c r="H37" i="36"/>
  <c r="H7" i="36" s="1"/>
  <c r="J8" i="39" l="1"/>
  <c r="K44" i="35"/>
  <c r="K81" i="35"/>
  <c r="S89" i="35"/>
  <c r="S88" i="35"/>
  <c r="S87" i="35"/>
  <c r="S86" i="35"/>
  <c r="R85" i="35"/>
  <c r="K85" i="35"/>
  <c r="N85" i="35"/>
  <c r="R77" i="35"/>
  <c r="K77" i="35"/>
  <c r="K74" i="35" s="1"/>
  <c r="N77" i="35"/>
  <c r="N74" i="35" s="1"/>
  <c r="R74" i="35"/>
  <c r="K68" i="35"/>
  <c r="N68" i="35"/>
  <c r="R62" i="35"/>
  <c r="K62" i="35"/>
  <c r="N62" i="35"/>
  <c r="N59" i="35" s="1"/>
  <c r="R59" i="35"/>
  <c r="K54" i="35"/>
  <c r="N54" i="35"/>
  <c r="R49" i="35"/>
  <c r="K49" i="35"/>
  <c r="K46" i="35" s="1"/>
  <c r="N49" i="35"/>
  <c r="N46" i="35" s="1"/>
  <c r="R39" i="35"/>
  <c r="K39" i="35"/>
  <c r="N39" i="35"/>
  <c r="R29" i="35"/>
  <c r="K29" i="35"/>
  <c r="N29" i="35"/>
  <c r="N21" i="35"/>
  <c r="R13" i="35"/>
  <c r="K13" i="35"/>
  <c r="N13" i="35"/>
  <c r="N10" i="35" s="1"/>
  <c r="R10" i="35"/>
  <c r="K59" i="35" l="1"/>
  <c r="K10" i="35"/>
  <c r="K8" i="35" s="1"/>
  <c r="R8" i="35" s="1"/>
  <c r="N8" i="35"/>
  <c r="J21" i="34"/>
  <c r="O89" i="34"/>
  <c r="O88" i="34"/>
  <c r="O87" i="34"/>
  <c r="O86" i="34"/>
  <c r="N85" i="34"/>
  <c r="K85" i="34"/>
  <c r="J85" i="34"/>
  <c r="N77" i="34"/>
  <c r="K77" i="34"/>
  <c r="J77" i="34"/>
  <c r="J74" i="34" s="1"/>
  <c r="N74" i="34"/>
  <c r="K68" i="34"/>
  <c r="J68" i="34"/>
  <c r="N62" i="34"/>
  <c r="K62" i="34"/>
  <c r="J62" i="34"/>
  <c r="N59" i="34"/>
  <c r="K54" i="34"/>
  <c r="J54" i="34"/>
  <c r="N49" i="34"/>
  <c r="K49" i="34"/>
  <c r="J49" i="34"/>
  <c r="N39" i="34"/>
  <c r="K39" i="34"/>
  <c r="J39" i="34"/>
  <c r="N29" i="34"/>
  <c r="K29" i="34"/>
  <c r="J29" i="34"/>
  <c r="N13" i="34"/>
  <c r="K13" i="34"/>
  <c r="J13" i="34"/>
  <c r="N10" i="34"/>
  <c r="K46" i="34" l="1"/>
  <c r="K74" i="34"/>
  <c r="J10" i="34"/>
  <c r="J59" i="34"/>
  <c r="K59" i="34"/>
  <c r="J46" i="34"/>
  <c r="K10" i="34"/>
  <c r="J8" i="33"/>
  <c r="K13" i="33"/>
  <c r="J13" i="33"/>
  <c r="J87" i="33"/>
  <c r="J79" i="33"/>
  <c r="J70" i="33"/>
  <c r="J64" i="33"/>
  <c r="J56" i="33"/>
  <c r="J51" i="33"/>
  <c r="J41" i="33"/>
  <c r="J31" i="33"/>
  <c r="K87" i="33"/>
  <c r="K76" i="33" s="1"/>
  <c r="K79" i="33"/>
  <c r="K64" i="33"/>
  <c r="K51" i="33"/>
  <c r="K41" i="33"/>
  <c r="K31" i="33"/>
  <c r="I56" i="33"/>
  <c r="I51" i="33"/>
  <c r="I79" i="33"/>
  <c r="I41" i="33"/>
  <c r="I31" i="33"/>
  <c r="I13" i="33"/>
  <c r="I10" i="33" s="1"/>
  <c r="N31" i="33"/>
  <c r="O91" i="33"/>
  <c r="O90" i="33"/>
  <c r="O89" i="33"/>
  <c r="O88" i="33"/>
  <c r="K70" i="33"/>
  <c r="I70" i="33"/>
  <c r="I64" i="33"/>
  <c r="K56" i="33"/>
  <c r="K48" i="33" s="1"/>
  <c r="N51" i="33"/>
  <c r="K8" i="34" l="1"/>
  <c r="N8" i="34" s="1"/>
  <c r="J8" i="34"/>
  <c r="J61" i="33"/>
  <c r="J76" i="33"/>
  <c r="J48" i="33"/>
  <c r="K10" i="33"/>
  <c r="J10" i="33"/>
  <c r="K61" i="33"/>
  <c r="I48" i="33"/>
  <c r="I61" i="33"/>
  <c r="I87" i="33"/>
  <c r="I76" i="33" s="1"/>
  <c r="N41" i="33"/>
  <c r="N64" i="33"/>
  <c r="H361" i="31"/>
  <c r="H354" i="31"/>
  <c r="H347" i="31"/>
  <c r="H340" i="31"/>
  <c r="H339" i="31"/>
  <c r="G339" i="31"/>
  <c r="F339" i="31"/>
  <c r="H332" i="31"/>
  <c r="H331" i="31"/>
  <c r="G331" i="31"/>
  <c r="F331" i="31"/>
  <c r="H324" i="31"/>
  <c r="H323" i="31"/>
  <c r="G323" i="31"/>
  <c r="F323" i="31"/>
  <c r="H316" i="31"/>
  <c r="H309" i="31"/>
  <c r="H302" i="31"/>
  <c r="H295" i="31"/>
  <c r="H288" i="31"/>
  <c r="H281" i="31"/>
  <c r="H274" i="31"/>
  <c r="H267" i="31"/>
  <c r="H260" i="31"/>
  <c r="H253" i="31"/>
  <c r="H246" i="31"/>
  <c r="H238" i="31" s="1"/>
  <c r="H239" i="31"/>
  <c r="G238" i="31"/>
  <c r="F238" i="31"/>
  <c r="H231" i="31"/>
  <c r="H224" i="31"/>
  <c r="H217" i="31"/>
  <c r="H210" i="31"/>
  <c r="H203" i="31"/>
  <c r="H196" i="31"/>
  <c r="H189" i="31"/>
  <c r="H182" i="31"/>
  <c r="H175" i="31"/>
  <c r="H168" i="31"/>
  <c r="H161" i="31"/>
  <c r="H154" i="31"/>
  <c r="H153" i="31" s="1"/>
  <c r="G153" i="31"/>
  <c r="G7" i="31" s="1"/>
  <c r="L7" i="31" s="1"/>
  <c r="F153" i="31"/>
  <c r="F7" i="31" s="1"/>
  <c r="H146" i="31"/>
  <c r="H139" i="31"/>
  <c r="H132" i="31"/>
  <c r="H125" i="31"/>
  <c r="H124" i="31"/>
  <c r="G124" i="31"/>
  <c r="F124" i="31"/>
  <c r="H117" i="31"/>
  <c r="H110" i="31"/>
  <c r="H102" i="31" s="1"/>
  <c r="H103" i="31"/>
  <c r="G102" i="31"/>
  <c r="F102" i="31"/>
  <c r="H95" i="31"/>
  <c r="H88" i="31"/>
  <c r="H87" i="31"/>
  <c r="G87" i="31"/>
  <c r="F87" i="31"/>
  <c r="H80" i="31"/>
  <c r="H73" i="31"/>
  <c r="H66" i="31"/>
  <c r="H59" i="31"/>
  <c r="H52" i="31"/>
  <c r="H45" i="31"/>
  <c r="H38" i="31"/>
  <c r="H37" i="31" s="1"/>
  <c r="G37" i="31"/>
  <c r="F37" i="31"/>
  <c r="H30" i="31"/>
  <c r="H23" i="31"/>
  <c r="H16" i="31"/>
  <c r="H9" i="31"/>
  <c r="H8" i="31"/>
  <c r="G8" i="31"/>
  <c r="F8" i="31"/>
  <c r="I8" i="33" l="1"/>
  <c r="K8" i="33"/>
  <c r="N61" i="33"/>
  <c r="N13" i="33"/>
  <c r="N79" i="33"/>
  <c r="N87" i="33"/>
  <c r="H7" i="31"/>
  <c r="I361" i="30"/>
  <c r="I354" i="30"/>
  <c r="I353" i="30" s="1"/>
  <c r="H353" i="30"/>
  <c r="G353" i="30"/>
  <c r="I346" i="30"/>
  <c r="I339" i="30"/>
  <c r="I332" i="30"/>
  <c r="I324" i="30" s="1"/>
  <c r="I325" i="30"/>
  <c r="H324" i="30"/>
  <c r="G324" i="30"/>
  <c r="I317" i="30"/>
  <c r="I310" i="30"/>
  <c r="I303" i="30"/>
  <c r="I302" i="30" s="1"/>
  <c r="H302" i="30"/>
  <c r="G302" i="30"/>
  <c r="I295" i="30"/>
  <c r="I288" i="30"/>
  <c r="I281" i="30"/>
  <c r="I274" i="30"/>
  <c r="I267" i="30"/>
  <c r="I260" i="30"/>
  <c r="I252" i="30" s="1"/>
  <c r="I253" i="30"/>
  <c r="H252" i="30"/>
  <c r="G252" i="30"/>
  <c r="I245" i="30"/>
  <c r="I238" i="30"/>
  <c r="I231" i="30"/>
  <c r="I224" i="30"/>
  <c r="I223" i="30" s="1"/>
  <c r="H223" i="30"/>
  <c r="G223" i="30"/>
  <c r="I216" i="30"/>
  <c r="I209" i="30"/>
  <c r="I202" i="30"/>
  <c r="I195" i="30"/>
  <c r="I194" i="30" s="1"/>
  <c r="H194" i="30"/>
  <c r="G194" i="30"/>
  <c r="I187" i="30"/>
  <c r="I186" i="30" s="1"/>
  <c r="H186" i="30"/>
  <c r="G186" i="30"/>
  <c r="I179" i="30"/>
  <c r="I178" i="30" s="1"/>
  <c r="H178" i="30"/>
  <c r="G178" i="30"/>
  <c r="I171" i="30"/>
  <c r="I164" i="30"/>
  <c r="I157" i="30"/>
  <c r="I150" i="30"/>
  <c r="I143" i="30"/>
  <c r="I136" i="30"/>
  <c r="I129" i="30"/>
  <c r="I122" i="30"/>
  <c r="I115" i="30"/>
  <c r="I108" i="30"/>
  <c r="I93" i="30" s="1"/>
  <c r="I101" i="30"/>
  <c r="I94" i="30"/>
  <c r="H93" i="30"/>
  <c r="G93" i="30"/>
  <c r="I86" i="30"/>
  <c r="I79" i="30"/>
  <c r="I72" i="30"/>
  <c r="I65" i="30"/>
  <c r="I58" i="30"/>
  <c r="I51" i="30"/>
  <c r="I44" i="30"/>
  <c r="H37" i="30"/>
  <c r="I37" i="30" s="1"/>
  <c r="I8" i="30" s="1"/>
  <c r="I30" i="30"/>
  <c r="I23" i="30"/>
  <c r="H23" i="30"/>
  <c r="I16" i="30"/>
  <c r="I9" i="30"/>
  <c r="G8" i="30"/>
  <c r="G7" i="30"/>
  <c r="N10" i="33" l="1"/>
  <c r="N76" i="33"/>
  <c r="I7" i="30"/>
  <c r="H8" i="30"/>
  <c r="H7" i="30" s="1"/>
  <c r="I361" i="28"/>
  <c r="I354" i="28"/>
  <c r="I353" i="28"/>
  <c r="H353" i="28"/>
  <c r="M7" i="28" s="1"/>
  <c r="G353" i="28"/>
  <c r="I346" i="28"/>
  <c r="I339" i="28"/>
  <c r="I332" i="28"/>
  <c r="I325" i="28"/>
  <c r="I324" i="28" s="1"/>
  <c r="H324" i="28"/>
  <c r="G324" i="28"/>
  <c r="I317" i="28"/>
  <c r="I310" i="28"/>
  <c r="I303" i="28"/>
  <c r="I302" i="28"/>
  <c r="H302" i="28"/>
  <c r="G302" i="28"/>
  <c r="I295" i="28"/>
  <c r="I288" i="28"/>
  <c r="I281" i="28"/>
  <c r="I274" i="28"/>
  <c r="I267" i="28"/>
  <c r="I260" i="28"/>
  <c r="I252" i="28" s="1"/>
  <c r="I253" i="28"/>
  <c r="H252" i="28"/>
  <c r="G252" i="28"/>
  <c r="I245" i="28"/>
  <c r="I238" i="28"/>
  <c r="I231" i="28"/>
  <c r="I224" i="28"/>
  <c r="I223" i="28" s="1"/>
  <c r="H223" i="28"/>
  <c r="G223" i="28"/>
  <c r="I216" i="28"/>
  <c r="I209" i="28"/>
  <c r="I202" i="28"/>
  <c r="I195" i="28"/>
  <c r="I194" i="28"/>
  <c r="H194" i="28"/>
  <c r="G194" i="28"/>
  <c r="I187" i="28"/>
  <c r="I186" i="28"/>
  <c r="H186" i="28"/>
  <c r="G186" i="28"/>
  <c r="I179" i="28"/>
  <c r="I178" i="28"/>
  <c r="H178" i="28"/>
  <c r="G178" i="28"/>
  <c r="I171" i="28"/>
  <c r="I164" i="28"/>
  <c r="I157" i="28"/>
  <c r="I150" i="28"/>
  <c r="I143" i="28"/>
  <c r="I136" i="28"/>
  <c r="I129" i="28"/>
  <c r="I122" i="28"/>
  <c r="I115" i="28"/>
  <c r="I108" i="28"/>
  <c r="I93" i="28" s="1"/>
  <c r="I101" i="28"/>
  <c r="I94" i="28"/>
  <c r="H93" i="28"/>
  <c r="G93" i="28"/>
  <c r="I86" i="28"/>
  <c r="I79" i="28"/>
  <c r="I72" i="28"/>
  <c r="I65" i="28"/>
  <c r="I58" i="28"/>
  <c r="I51" i="28"/>
  <c r="I44" i="28"/>
  <c r="I37" i="28"/>
  <c r="I30" i="28"/>
  <c r="I23" i="28"/>
  <c r="I16" i="28"/>
  <c r="I9" i="28"/>
  <c r="I8" i="28" s="1"/>
  <c r="H8" i="28"/>
  <c r="G8" i="28"/>
  <c r="G7" i="28" s="1"/>
  <c r="H361" i="27"/>
  <c r="H354" i="27"/>
  <c r="H347" i="27"/>
  <c r="H340" i="27"/>
  <c r="H339" i="27" s="1"/>
  <c r="G339" i="27"/>
  <c r="F339" i="27"/>
  <c r="H332" i="27"/>
  <c r="H331" i="27"/>
  <c r="G331" i="27"/>
  <c r="F331" i="27"/>
  <c r="H324" i="27"/>
  <c r="H323" i="27"/>
  <c r="G323" i="27"/>
  <c r="F323" i="27"/>
  <c r="H316" i="27"/>
  <c r="H309" i="27"/>
  <c r="H302" i="27"/>
  <c r="H295" i="27"/>
  <c r="H288" i="27"/>
  <c r="H281" i="27"/>
  <c r="H274" i="27"/>
  <c r="H267" i="27"/>
  <c r="H260" i="27"/>
  <c r="H253" i="27"/>
  <c r="H246" i="27"/>
  <c r="H238" i="27" s="1"/>
  <c r="H239" i="27"/>
  <c r="G238" i="27"/>
  <c r="F238" i="27"/>
  <c r="H231" i="27"/>
  <c r="H224" i="27"/>
  <c r="H217" i="27"/>
  <c r="H210" i="27"/>
  <c r="H203" i="27"/>
  <c r="H196" i="27"/>
  <c r="H189" i="27"/>
  <c r="H182" i="27"/>
  <c r="H175" i="27"/>
  <c r="H168" i="27"/>
  <c r="H161" i="27"/>
  <c r="H154" i="27"/>
  <c r="H153" i="27" s="1"/>
  <c r="G153" i="27"/>
  <c r="F153" i="27"/>
  <c r="H146" i="27"/>
  <c r="H139" i="27"/>
  <c r="H132" i="27"/>
  <c r="H125" i="27"/>
  <c r="H124" i="27" s="1"/>
  <c r="G124" i="27"/>
  <c r="F124" i="27"/>
  <c r="H117" i="27"/>
  <c r="H110" i="27"/>
  <c r="H102" i="27" s="1"/>
  <c r="H103" i="27"/>
  <c r="G102" i="27"/>
  <c r="F102" i="27"/>
  <c r="H95" i="27"/>
  <c r="H88" i="27"/>
  <c r="H87" i="27" s="1"/>
  <c r="G87" i="27"/>
  <c r="F87" i="27"/>
  <c r="H80" i="27"/>
  <c r="H73" i="27"/>
  <c r="H66" i="27"/>
  <c r="H59" i="27"/>
  <c r="H52" i="27"/>
  <c r="H45" i="27"/>
  <c r="H38" i="27"/>
  <c r="G37" i="27"/>
  <c r="F37" i="27"/>
  <c r="H30" i="27"/>
  <c r="H23" i="27"/>
  <c r="H16" i="27"/>
  <c r="H9" i="27"/>
  <c r="G8" i="27"/>
  <c r="F8" i="27"/>
  <c r="N8" i="33" l="1"/>
  <c r="O7" i="30"/>
  <c r="M7" i="30"/>
  <c r="H8" i="27"/>
  <c r="F7" i="27"/>
  <c r="H37" i="27"/>
  <c r="L7" i="27"/>
  <c r="I7" i="28"/>
  <c r="H7" i="27"/>
</calcChain>
</file>

<file path=xl/sharedStrings.xml><?xml version="1.0" encoding="utf-8"?>
<sst xmlns="http://schemas.openxmlformats.org/spreadsheetml/2006/main" count="7340" uniqueCount="482">
  <si>
    <t>1 Dokumen</t>
  </si>
  <si>
    <t>Meningkatnya kesiapsiagaan menghadapi bencana</t>
  </si>
  <si>
    <t>Meningkatnya pemulihan daerah pasca bencana</t>
  </si>
  <si>
    <t>Meningkatnya penanganan tanggap darurat bencana</t>
  </si>
  <si>
    <t>Meningkatnya sarana dan prasarana kebencanaan</t>
  </si>
  <si>
    <t>Tersediannya Barang Cetakan dan Penggandaan</t>
  </si>
  <si>
    <t>Meningkatnya disiplin aparatur dalam berpakaian dinas</t>
  </si>
  <si>
    <t>Berfungsinya sarana dan prasarana aparatur</t>
  </si>
  <si>
    <t>No</t>
  </si>
  <si>
    <t>Kepala Pelaksana</t>
  </si>
  <si>
    <t>Peningkatan Disiplin Aparatur</t>
  </si>
  <si>
    <t>Peningkatan Mitigasi Bencana</t>
  </si>
  <si>
    <t>Penanganan Tanggap Darurat Bencana</t>
  </si>
  <si>
    <t>Jumlah peralatan dan perlengkapan kantor yang tersedia (unit)</t>
  </si>
  <si>
    <t>Jumlah bahan bacaan untuk kantor yang tersedia (jenis)</t>
  </si>
  <si>
    <t>Jumlah peralatan dan perlengkapan kantor yang terpelihara (unit)</t>
  </si>
  <si>
    <t>Jumlah alat studio, komunikasi dan informasi yang terpelihara (unit)</t>
  </si>
  <si>
    <t>Jumlah peralatan komputer dan jaringan komputerisasi yang tersedia (unit)</t>
  </si>
  <si>
    <t>Jumlah peralatan studio, komunikasi dan informasi yang tersedia (paket)</t>
  </si>
  <si>
    <t>Honorarium pengurus dan penyimpan barang yang tersedia (bulan)</t>
  </si>
  <si>
    <t>Pakaian dinas dan kelengkapannya yang tersedia (stel)</t>
  </si>
  <si>
    <t>Jumlah peserta simulasi dan pelatihan kebencanaan yang terlaksana (orang)</t>
  </si>
  <si>
    <t>Jumlah relawan kebencanaan provinsi/kabupaten/kota yang terbentuk dan terbina (orang)</t>
  </si>
  <si>
    <t>Persentase pengkajian kebutuhan pasca bencana (JITU Pasna) yang terlaksana (%)</t>
  </si>
  <si>
    <t>Jumlah sarana dan prasarana kesiapsiagaan bencana (sistem peringatan dini) yang tersedia (paket)</t>
  </si>
  <si>
    <t>Program/Kegiatan</t>
  </si>
  <si>
    <t>Pembina Tk. I</t>
  </si>
  <si>
    <t>E.RAHMAN, SE, M.Si</t>
  </si>
  <si>
    <t>NIP.196310071990081001</t>
  </si>
  <si>
    <t>Keterangan</t>
  </si>
  <si>
    <t>TAHUN 2019</t>
  </si>
  <si>
    <t>Indikator Program/Kegiatan</t>
  </si>
  <si>
    <t>Target</t>
  </si>
  <si>
    <t>Pelayanan Adminstrasi Perkantoran</t>
  </si>
  <si>
    <t>Persentase pelayanan administrasi perkantoran</t>
  </si>
  <si>
    <t>Alat Tulis Kantor Sesuai kebutuhan yang tersedia (Bulan)</t>
  </si>
  <si>
    <t>Barang Cetakan dan Penggandaan yang tersedia (tahun)</t>
  </si>
  <si>
    <t>Jasa Informasi/Publikasi yang tersedia (bulan)</t>
  </si>
  <si>
    <t>Bahan dan Perlengkapan untuk kebersihan, pengamanan dan sopir kantor yang tersedia (bulan)</t>
  </si>
  <si>
    <t>Dana untuk jasa komunikasi telpon,air dan listrik yang tersedia (bulan)</t>
  </si>
  <si>
    <t>Jumlah Surat yang dikelola sebanyak (lembar)</t>
  </si>
  <si>
    <t>Jumlah Komponen Instalasi Listrik/Penerangan Bangunan Kantor yang tersedia secara optimal (bulan)</t>
  </si>
  <si>
    <t>Makanan dan Minuman rapat-rapat yang tersedia (bulan)</t>
  </si>
  <si>
    <t>Rapat-rapat Koordinasi dan Konsultasi ke dalam dan luar daerah yang terlaksana (tahun)</t>
  </si>
  <si>
    <t>Peningkatan Sarana dan Prasaranan Aparatur</t>
  </si>
  <si>
    <t>Jumlah Gedung Kantor Terpelihara (unit)</t>
  </si>
  <si>
    <t>Pemeliharaan instalasi listrik, telpon dan air yang terlaksana (tahun)</t>
  </si>
  <si>
    <t>Jumlah Kendaraan dinas/operasional yang terpelihara (unit)</t>
  </si>
  <si>
    <t>Jumlah Komputer dan Jaringan Komputerisasi yang terpelihara (unit)</t>
  </si>
  <si>
    <t>Jumlah Kendaraan dinas/operasional lapangan yang tersedia (unit)</t>
  </si>
  <si>
    <t>Jumlah meubeler kantor yang tersedia (unit)</t>
  </si>
  <si>
    <t>Jumlah Gedung Kantor yang Terehabilitasi (unit)</t>
  </si>
  <si>
    <t>Peningkatan Kapasitas Sumber Daya Aparatur</t>
  </si>
  <si>
    <t>Terpenuhinya peningkatan sumber daya aparatur</t>
  </si>
  <si>
    <t>Jumlah Aparatur yang bertambah pengetahuannya tentang peraturan perundang-undangan</t>
  </si>
  <si>
    <t>Peningkatan Pengembangan Sistem Pelaporan Capaian Kinerja dan Keuangan</t>
  </si>
  <si>
    <t>Tingkat kesesuaian pelaporan capaian kinerja pada unit kinerja SKPD</t>
  </si>
  <si>
    <t>Honorarium pengelola keuangan, honorarium pengelola SIPKD, dll yang tersedia (bulan)</t>
  </si>
  <si>
    <t>Laporan capaian kinerja dan ikhtisar realisasi kinerja SKPD, Laporan akhir tahun SKPD (Laporan Keuangan, Laporan Tahunan SKPD,LPPD,LKPj,LAKIP) yang tersusun (Bulan,Laporan)</t>
  </si>
  <si>
    <t>Perencanaan dan penganggaran SKPD (Pra RKA, RKA, DPA,DPPA,Ekspos Kepala Badan) yang terlaksana (tahun)</t>
  </si>
  <si>
    <t>Jumlah masyarakat dan kelembagaan yang siap menghadapi bencanaMeningkatnya mitigasi bencana (struktur dan non struktur)</t>
  </si>
  <si>
    <t>Jumlah Koordinasi, Monitoring dan Evaluasi pelaksanaan program penanggulangan bencana yang terlaksana (Provinsi dan kabupaten/kota) (laparan)</t>
  </si>
  <si>
    <t>- Jumlah Kampanye , publikasi media,pameran, pembuatan baliho dan brosur, serta sosialisasi kebencanaan yang terlaksana (unit/lembar/kali/orang)- Jumlah peserta sosialisasi dan penyuluhan kebencanaan yang terlaksana (orang)</t>
  </si>
  <si>
    <t>3000/5/2/50, 250</t>
  </si>
  <si>
    <t>- Database kebencanaan (mitigasi, kesiapsiagaan, tanggap darurat, rehabilitasi dan rekonstruksi) yang tersedia (laporan) - Jumlah data spasial kebencanaan (mitigasi, kesiapsiagaan, tanggap darurat, rehabilitasi dan rekonstruksi yang tersedia (laporan)</t>
  </si>
  <si>
    <t>1/1</t>
  </si>
  <si>
    <t>Jumlah Dokumen perencanaan penanggulangan bencana (RPB,RAD-PRB,Renkon per-jenis bencana, SOP Kebencanaan) yang tersedia (laporan)</t>
  </si>
  <si>
    <t>Peningkatan Kesiapsiagaan Menghadapi Bencana</t>
  </si>
  <si>
    <t>Honorarium dan Operasional petugas Pusdalops PB yang tersedia (Orang)</t>
  </si>
  <si>
    <t>Jumlah TRC provinsi/Kabupaten/kota yang terbentuk dan terbina (Provinsi/Kab/Kota)</t>
  </si>
  <si>
    <t>Honorarium dan operasional anggota unsur pengarah BPBD yang tersedia (orang)</t>
  </si>
  <si>
    <t>Jumlah Forum PRB provinsi/kabupaten/kota yang terbentuk dan terbina (Provinsi/Kab/Kota)</t>
  </si>
  <si>
    <t>Jumlah Nagari/Desa/Kelurahan Tangguh kabupaten/kota yang terbentuk dan terbina (Kabupaten/Kota)</t>
  </si>
  <si>
    <t>Pemulihan Daerah Pasca Bencana</t>
  </si>
  <si>
    <t>Persentase pelaksanaan rehabilitasi daerah pasca bencana</t>
  </si>
  <si>
    <t>Persentase pelaksanaan rekonstruksi daerah pasca bencana</t>
  </si>
  <si>
    <t>Peningkatan Sarana Dan Prasarana Kebencanaan</t>
  </si>
  <si>
    <t>Jumlah Sarana dan Prasarana tanggap darurat bencana (peralatan lapangan dan logistik kebencanaan stock opname) yang tersedia (paket)</t>
  </si>
  <si>
    <t>Jumlah Sarana dan Prasarana Mitigasi Bencana (DED TES dan Jalur Evakuasi) yang tersedia (paket)</t>
  </si>
  <si>
    <t>Jumlah Sarana dan prasarana rehabilitasi dan rekonstruksi pasca bencana yang tersedia (paket)</t>
  </si>
  <si>
    <t>Jumlah Monitoring dan evaluasi pelaksanaan penanganan tanggap darurat yang terlaksana (provinsi dan kabupaten/kota)</t>
  </si>
  <si>
    <t>Jumlah Koordinasi penanganan tanggap darurat bencana yang terlaksana (provinsi dan kabupaten/kota)</t>
  </si>
  <si>
    <t>PRA - RENCANA KERJA ANGGARAN (RKA) HASIL VERIFIKASI ACC</t>
  </si>
  <si>
    <t>OPD : BADAN PENANGGULANGAN BENCANA DAERAH</t>
  </si>
  <si>
    <t xml:space="preserve">  Plafon Anggaran Sementara (Rp.)  </t>
  </si>
  <si>
    <t>Hasil Verifikasi</t>
  </si>
  <si>
    <t xml:space="preserve">  Bertambah / Berkurang  </t>
  </si>
  <si>
    <t xml:space="preserve"> APBD 2018 </t>
  </si>
  <si>
    <t xml:space="preserve"> 30 % DARI APBD 2018 </t>
  </si>
  <si>
    <t xml:space="preserve"> APBD 2018 SETELAH POT 30% </t>
  </si>
  <si>
    <t>KETENTRAMAN, KETERTIBAN UMUM DAN LINMAS</t>
  </si>
  <si>
    <t>#########</t>
  </si>
  <si>
    <t>%</t>
  </si>
  <si>
    <t>1.6.2</t>
  </si>
  <si>
    <t xml:space="preserve">Penyusunan Perencanaan Dan Kebijakan Penanggulangan Bencana </t>
  </si>
  <si>
    <t>Capaian Program</t>
  </si>
  <si>
    <t>[1] Jumlah masyarakat dan kelembagaan yang siap menghadapi bencanaMeningkatnya mitigasi bencana (struktur dan non struktur)</t>
  </si>
  <si>
    <t>[1] 54 %</t>
  </si>
  <si>
    <t>Masukan</t>
  </si>
  <si>
    <t>Tersediannya Dana, SDM</t>
  </si>
  <si>
    <t>Rp. 5,700,000</t>
  </si>
  <si>
    <t>Keluaran</t>
  </si>
  <si>
    <t>Hasil</t>
  </si>
  <si>
    <t>Tersedianya Dokumen Rencana Penanggulangan Bencana Provinsi Sumatera Barat</t>
  </si>
  <si>
    <t>Kelompok Sasaran Kegiatan</t>
  </si>
  <si>
    <t>BPBD Provinsi Sumatera Barat/Kab/Kota</t>
  </si>
  <si>
    <t>Keterangan : Kegiatan ini dapat diterima dengan catatan : 1. capaian program tidak sama dengan renstra 2. memperhatikan serapan anggaran tahun sebelumnya 3. kesesuaian belanja dengan sasaran, target dan indikator kinerja 4. memperhatikan nama kegiatan, sasaran, target dan indikator kinerja</t>
  </si>
  <si>
    <t>1.6.3</t>
  </si>
  <si>
    <t xml:space="preserve">Peningkatan Informasi Dan Sosialisasi Kebencanaan </t>
  </si>
  <si>
    <t>dirasionalisasikan</t>
  </si>
  <si>
    <t>Terdesiminasinya Informasi Kebencanaan kepada Aparatur, masyarakat dan Guru/Siswa SLTA</t>
  </si>
  <si>
    <t>Aparatur terkait kebencanaan di kabupaten/kota</t>
  </si>
  <si>
    <t>Keterangan : Kegiatan ini dapat diterima dengan catatan : 1. sasaran program tidak sama dengan renstra 2. memperhatikan serapan anggaran tahun sebelumnya 3. kesesuaian belanja dengan sasaran, target dan indikator kinerja 4. memperhatikan nama kegiatan, sasaran, target dan indikator kinerja</t>
  </si>
  <si>
    <t>1.6.4</t>
  </si>
  <si>
    <t xml:space="preserve">Penyusunan Data Dan Informasi Kebencanaan </t>
  </si>
  <si>
    <t>Tersedianya Data dan informasi kebencanaan kabupaten/kota se sumatera barat</t>
  </si>
  <si>
    <t>BPBD Kab/kota se sematera barat</t>
  </si>
  <si>
    <t>1.6.1</t>
  </si>
  <si>
    <t xml:space="preserve">Koordinasi, Monitoring Dan Evaluasi Pelaksanaan Penanggulangan Bencana </t>
  </si>
  <si>
    <t>Sinergisnya program penanggulangan bencana antara kabupaten/kota dan provinsi</t>
  </si>
  <si>
    <t>1.7.1</t>
  </si>
  <si>
    <t xml:space="preserve">Peningkatan Peranserta Masyarakat Dalam Kesiapsiagaan Menghadapi Bencana </t>
  </si>
  <si>
    <t>[1] Meningkatnya kesiapsiagaan menghadapi bencana</t>
  </si>
  <si>
    <t>Meningkatnya Kesiasiagaan masyarakat dalam menghadapi bencana</t>
  </si>
  <si>
    <t>Keterangan : Kegiatan ini dapat diterima dengan catatan : 1. memperhatikan serapan anggaran tahun sebelumnya 2. kesesuaian belanja dengan sasaran, target dan indikator kinerja 3. memperhatikan nama kegiatan, sasaran, target dan indikator kinerja</t>
  </si>
  <si>
    <t>1.7.2</t>
  </si>
  <si>
    <t xml:space="preserve">Peningkatan Dan Pengembangan Pusdalops Penanggulangan Bencana </t>
  </si>
  <si>
    <t>Berfungsinya Pusdalops PB Prov. Sumbar secara maksimal</t>
  </si>
  <si>
    <t>Penanganan Bencana</t>
  </si>
  <si>
    <t>1.7.3</t>
  </si>
  <si>
    <t xml:space="preserve">Peningkatan Simulasi Dan Pelatihan Kebencanaan </t>
  </si>
  <si>
    <t>+ dengan pokir</t>
  </si>
  <si>
    <t>Meningkatnya keterampilan aparatur dan masyarakat dalam penanggulangan bencana</t>
  </si>
  <si>
    <t>3 kali = 100%</t>
  </si>
  <si>
    <t>Instansi terkait dan kabupaten/kota di sumatera barat</t>
  </si>
  <si>
    <t>1.7.4</t>
  </si>
  <si>
    <t xml:space="preserve">Peningkatan Kapasitas Kelembagaan Kesiapsiagaan Bencana </t>
  </si>
  <si>
    <t>+pokir</t>
  </si>
  <si>
    <t>Meningkatnya kesiapsiagaan aparatur dalam menghadapi bencana</t>
  </si>
  <si>
    <t>BPBD Kab/kota se sumatera barat</t>
  </si>
  <si>
    <t>1.7.5</t>
  </si>
  <si>
    <t xml:space="preserve">Peningkatan Kapasitas Kelembagaan Pengurangan Risiko Bencana </t>
  </si>
  <si>
    <t>Meningkatnya kesiapsiagaan masyarakat dalam menghadapi bencana</t>
  </si>
  <si>
    <t>1.7.6</t>
  </si>
  <si>
    <t xml:space="preserve">Peningkatan Kapasitas Relawan Penanggulangan Bencana </t>
  </si>
  <si>
    <t>Menigkatnya kesiapsiagaan masyarakat dalam menghadapi bencana</t>
  </si>
  <si>
    <t>BPBD Provinsi dan kab/kota disumatera barat</t>
  </si>
  <si>
    <t>1.7.7</t>
  </si>
  <si>
    <t xml:space="preserve">Peningkatan Kapasitas Kelembagaan Penanggulangan Bencana Daerah </t>
  </si>
  <si>
    <t>1.10.1</t>
  </si>
  <si>
    <t xml:space="preserve">Peningkatan Penanganan Tanggap Darurat </t>
  </si>
  <si>
    <t>[1] Meningkatnya penanganan tanggap darurat bencana</t>
  </si>
  <si>
    <t>[1] 74 %</t>
  </si>
  <si>
    <t>Berfungsi dan meningkatnya kemampuan evakuasi korban</t>
  </si>
  <si>
    <t>Keterangan : Kegiatan ini dapat diterima dengan catatan : 1. kelompok sasaran kegiatan harus diisi 2.. memperhatikan serapan anggaran tahun sebelumnya 3. kesesuaian belanja dengan sasaran, target dan indikator kinerja 4. memperhatikan nama kegiatan, sasaran, target dan indikator kinerja</t>
  </si>
  <si>
    <t>1.10.2</t>
  </si>
  <si>
    <t xml:space="preserve">Monitoring Dan Evaluasi Pelaksanaan Penanganan Tanggap Darurat Bencana </t>
  </si>
  <si>
    <t>1.8.1</t>
  </si>
  <si>
    <t>[1] Meningkatnya pemulihan daerah pasca bencana</t>
  </si>
  <si>
    <t>1.8.2</t>
  </si>
  <si>
    <t>Terkendalinya pelaksanaan rehabilitasi daerah pasca bencana</t>
  </si>
  <si>
    <t>Pusat, Provinsi dan Kab/kota</t>
  </si>
  <si>
    <t>1.8.3</t>
  </si>
  <si>
    <t xml:space="preserve">Pengkajian Kebutuhan Pasca Bencana </t>
  </si>
  <si>
    <t>Terselenggaranya Pertemuan Teknis JITU PASNA dan terbentuknya Tim JITU PASNA Provinsi Sumatera Barat</t>
  </si>
  <si>
    <t>1.9.1</t>
  </si>
  <si>
    <t xml:space="preserve">Peningkatan Sarana Dan Prasarana Kesiapsiagaan Bencana </t>
  </si>
  <si>
    <t>[1] Meningkatnya sarana dan prasarana kebencanaan</t>
  </si>
  <si>
    <t>Keterangan : Kegiatan ini dapat diterima dengan catatan : 1. masukan, hasil dan kelompok sasaran kegiatan harus diisi 2. memperhatikan serapan anggaran tahun sebelumnya 3. kesesuaian belanja dengan sasaran, target dan indikator kinerja 4. memperhatikan nama kegiatan, sasaran, target dan indikator kinerja</t>
  </si>
  <si>
    <t>1.9.2</t>
  </si>
  <si>
    <t xml:space="preserve">Peningkatan Sarana Dan Prasarana Penanganan Tanggap Darurat </t>
  </si>
  <si>
    <t>Keterangan : Kegiatan ini dapat diterima dengan catatan : 1. Masukan, hasil dan kelompok sasaran kegiatan harus diisi 2. memperhatikan serapan anggaran tahun sebelumnya 3. kesesuaian belanja dengan sasaran, target dan indikator kinerja 4. memperhatikan nama kegiatan, sasaran, target dan indikator kinerja</t>
  </si>
  <si>
    <t>1.9.3</t>
  </si>
  <si>
    <t xml:space="preserve">Peningkatan Sarana Dan Prasarana Rehabilitasi Dan Rekonstruksi </t>
  </si>
  <si>
    <t>1.9.4</t>
  </si>
  <si>
    <t xml:space="preserve">Peningkatan Sarana dan Prasarana Pengurangan Resiko Bencana </t>
  </si>
  <si>
    <t>1.1.1</t>
  </si>
  <si>
    <t>Penyediaan Jasa Pembinaan Mental dan Fisik Aparatur  </t>
  </si>
  <si>
    <t>[1] Persentase pelayanan administrasi perkantoran</t>
  </si>
  <si>
    <t>[1] 100 %</t>
  </si>
  <si>
    <t>Keterangan :</t>
  </si>
  <si>
    <t>1.1.2</t>
  </si>
  <si>
    <t xml:space="preserve">Penyediaan Jasa Surat Menyurat </t>
  </si>
  <si>
    <t>Terlaksananya Jasa Surat Menyurat</t>
  </si>
  <si>
    <t>BPBD Provinsi Sumatera Barat</t>
  </si>
  <si>
    <t>Keterangan : kegiatan ini dapat diterima dengan catatan : 1. memperhatikan serapan anggaran tahun sebelumnya 2. rincian belanja disesuaikan dengan indikator, capaian dan target kinerja 3. memperhatikan target dan anggaran disesuaikan</t>
  </si>
  <si>
    <t>1.1.3</t>
  </si>
  <si>
    <t xml:space="preserve">Penyediaan Jasa Komunikasi, Sumber Daya Air dan Listrik </t>
  </si>
  <si>
    <t>Meningkatnya Jasa Komunikasi, Sumber Daya Air dan Listrik</t>
  </si>
  <si>
    <t>Keterangan : kegiatan ini dapat diterima dengan catatan : 1. memperhatikan serapan anggaran tahun sebelumnya 2. rincian belanja disesuaikan dengan indikator, capaian dan target kinerja 3. memperhatikan target dan anggaran disesuaikan 4. dianggarkan untuk 12 bulan</t>
  </si>
  <si>
    <t>1.1.4</t>
  </si>
  <si>
    <t xml:space="preserve">Penyediaan Jasa Peralatan dan Perlengkapan Kantor </t>
  </si>
  <si>
    <t>kegiatan hilang</t>
  </si>
  <si>
    <t>Tersediannya Peralatan dan Perlengkapan Kantor</t>
  </si>
  <si>
    <t>1.1.5</t>
  </si>
  <si>
    <t xml:space="preserve">Penyediaan Jasa Kebersihan, Pengamanan dan Sopir Kantor </t>
  </si>
  <si>
    <t xml:space="preserve"> Target dan indikator kegiatan disesuaikan , sopir 7, pengamanan 8, kebersihan 4 org</t>
  </si>
  <si>
    <t>Meningkatnya Jasa Kebersihan, Pengaman dan Sopir Kantor</t>
  </si>
  <si>
    <t>1.1.6</t>
  </si>
  <si>
    <t xml:space="preserve">Penyediaan Alat Tulis Kantor </t>
  </si>
  <si>
    <t>Tersedianya Alat Tulis Kantor</t>
  </si>
  <si>
    <t>1.1.7</t>
  </si>
  <si>
    <t xml:space="preserve">Penyediaan barang cetakan dan penggandaan </t>
  </si>
  <si>
    <t>Keterangan : Kegiatan ini dapat diterima dengan catatan : 1. dianggarkan untuk 12 bulan 2. memperhatikan penyerapan anggaran tahun sebelumnya 3. kesesuaian antara belanja, target, sasaran dan indikator kinerja 4. memperhatikan nama kegiatan dan target</t>
  </si>
  <si>
    <t>1.1.8</t>
  </si>
  <si>
    <t xml:space="preserve">Penyediaan Komponen Instalasi Listrik/Penerangan Bangunan Kantor </t>
  </si>
  <si>
    <t>Tersedianya Komponen Instalasi Listrik/Penerangan Bangunan Kantor</t>
  </si>
  <si>
    <t>1.1.9</t>
  </si>
  <si>
    <t xml:space="preserve">Penyediaan Bahan Bacaan Dan Peraturan Perundang-Undangan </t>
  </si>
  <si>
    <t>dirasionalkan</t>
  </si>
  <si>
    <t>Tersedianya Bahan Bacaan dan Peraturan Perundang-undangan</t>
  </si>
  <si>
    <t>Keterangan : kegiatan ini dapat diterima dengan catatan : 1. anggaran disediakan untuk 12 bulan 2. memperhatikan serapat tahun sebelumnya 3. rincian belanja disesuaikan dengan indikator, capaian dan target kinerja 4. kesesuaian nama kegiatan, target dan sasaran</t>
  </si>
  <si>
    <t>1.1.10</t>
  </si>
  <si>
    <t xml:space="preserve">Penyediaan Makanan dan Minuman </t>
  </si>
  <si>
    <t>Tersedianya Makan dan Minum</t>
  </si>
  <si>
    <t>1.1.11</t>
  </si>
  <si>
    <t xml:space="preserve">Rapat-Rapat Koordinasi dan Konsultasi Dalam dan Luar Daerah </t>
  </si>
  <si>
    <t>dirasionalkan menjadi 300 juta</t>
  </si>
  <si>
    <t>Tersediannya Rapat-rapat Koordinasi Ke Dalam dan Luar Daerah</t>
  </si>
  <si>
    <t>1.1.12</t>
  </si>
  <si>
    <t xml:space="preserve">Penyediaan Jasa Informasi, Dokumentasi dan Publikasi </t>
  </si>
  <si>
    <t>Tersediannya Jasa Informasi, Dokumentasi dan Publikasi</t>
  </si>
  <si>
    <t>1.2.1</t>
  </si>
  <si>
    <t xml:space="preserve">Pemeliharaan Rutin/Berkala Gedung Kantor </t>
  </si>
  <si>
    <t>[1] Berfungsinya sarana dan prasarana aparatur</t>
  </si>
  <si>
    <t>Terlaksananya Pemeliharaan Gedung Kantor</t>
  </si>
  <si>
    <t>1.2.2</t>
  </si>
  <si>
    <t xml:space="preserve">Pemeliharaan Rutin/Berkala Kendaraan Dinas/Operasional </t>
  </si>
  <si>
    <t>Terlaksananya Pemeliharaan Kendaraan Dinas/Operasional</t>
  </si>
  <si>
    <t>1.2.3</t>
  </si>
  <si>
    <t xml:space="preserve">Pemeliharaan Rutin/Berkala Peralatan/Perlengkapan Kantor </t>
  </si>
  <si>
    <t>Terlaksananya pemeliharaan peralatan/perlengkapan kantor</t>
  </si>
  <si>
    <t>1.2.4</t>
  </si>
  <si>
    <t xml:space="preserve">Pemeliharaan Rutin/Berkala Instalasi dan Jaringan </t>
  </si>
  <si>
    <t>Terlaksananya pemeliharaan instalasi jaringan</t>
  </si>
  <si>
    <t>1.2.5</t>
  </si>
  <si>
    <t xml:space="preserve">Pemeliharaan Rutin/Berkala Alat Studio, Alat Komunikasi dan Alat Informasi </t>
  </si>
  <si>
    <t>Terlaksananya pemeliharaan alat studio, komunikasi dan informasi</t>
  </si>
  <si>
    <t>1.2.6</t>
  </si>
  <si>
    <t xml:space="preserve">Pemeliharaan Rutin/Berkala Komputer dan Jaringan Komputerisasi </t>
  </si>
  <si>
    <t>kegiatan hilang, digabung ke kegiatan pemeliharaan peralatan grdung kantor</t>
  </si>
  <si>
    <t>Terlaksananya pemeliharaan komputer dan jaringan komputerisasi</t>
  </si>
  <si>
    <t>1.2.7</t>
  </si>
  <si>
    <t xml:space="preserve">Rehabilitasi Sedang/Berat Gedung Kantor </t>
  </si>
  <si>
    <t>Terlaksananya rehabilitasi sedang/berat gedung kantor</t>
  </si>
  <si>
    <t>1.2.8</t>
  </si>
  <si>
    <t xml:space="preserve">Pengadaan Kendaraan Dinas/Operasional </t>
  </si>
  <si>
    <t>dipending</t>
  </si>
  <si>
    <t>Tersedianya Kendaraan Dinas Operasional</t>
  </si>
  <si>
    <t>Keterangan : kegiatan ini dapat diterima dengan catatan : 1. rincian belanja disesuaikan dengan indikator, capaian dan target kinerja 2. memperhatikan target dan anggaran disesuaikan 3. disesuaikan dengan ketersediaan anggaran</t>
  </si>
  <si>
    <t>1.2.9</t>
  </si>
  <si>
    <t xml:space="preserve">Pengadaan Mebeleur </t>
  </si>
  <si>
    <t>dihilangkan</t>
  </si>
  <si>
    <t>Tersedianya Meubeleur</t>
  </si>
  <si>
    <t>1.2.10</t>
  </si>
  <si>
    <t xml:space="preserve">Pengadaan Komputer dan Jaringan Komputerisasi </t>
  </si>
  <si>
    <t>buatkan  rincian di target kinerja, PC 3, laptop 3, printer 8</t>
  </si>
  <si>
    <t>Tersedianya Komputer dan Jaringan Komputerisasi</t>
  </si>
  <si>
    <t>1.2.11</t>
  </si>
  <si>
    <t xml:space="preserve">Pengadaan Peralatan Studio komunikasi dan informasi </t>
  </si>
  <si>
    <t>buat rincian pada target kinerja</t>
  </si>
  <si>
    <t>Tersedianya Peralatan studio, alat komunikasi dan alat informasi</t>
  </si>
  <si>
    <t>1.2.12</t>
  </si>
  <si>
    <t>Pembangunan Gedung Kantor  </t>
  </si>
  <si>
    <t>1.3.1</t>
  </si>
  <si>
    <t xml:space="preserve">Pengadaan Pakaian Dinas Beserta Perlengkapannya </t>
  </si>
  <si>
    <t>rasionalisasi, sesuaikan dengan jumlah PNS</t>
  </si>
  <si>
    <t>[1] Meningkatnya disiplin aparatur dalam berpakaian dinas</t>
  </si>
  <si>
    <t>Meningkatnya disiplin berpakaian dinas aparatur</t>
  </si>
  <si>
    <t>1.4.1</t>
  </si>
  <si>
    <t xml:space="preserve">Bimbingan Teknis Implementasi Peraturan Perundang-Undangan </t>
  </si>
  <si>
    <t>[1] Terpenuhinya peningkatan sumber daya aparatur</t>
  </si>
  <si>
    <t>Meningkatnya Wawasan dan Pengetahuan teknis aparatur</t>
  </si>
  <si>
    <t>Keterangan : Kegiatan ini dapat diterima dengan catatan : 1. anggaran disedianakan untuk 12 bulan 2. memperhatikan serapan anggaran tahun sebelumnya 3. kesesuaian belanja dengan sasaran, target dan indikator kinerja 4. memperhatikan nama kegiatan, sasaran, target dan indikator kinerja</t>
  </si>
  <si>
    <t>1.5.1</t>
  </si>
  <si>
    <t xml:space="preserve">Pengelolaan, Pengawasan dan Pengendalian Aset SKPD </t>
  </si>
  <si>
    <t>[1] Tingkat kesesuaian pelaporan capaian kinerja pada unit kinerja SKPD</t>
  </si>
  <si>
    <t>Terlaksananya pengelolaan, pengawasan dan pengendalian Asset SKPD</t>
  </si>
  <si>
    <t>Keterangan : Kegiatan ini dapat diterima dengan catatan : 1. kegiatan ini dipindahkan ke program perencanaan, pengelolaan, pengawasan dan pengendalian kegiatan dan aset 2. anggaran disedianakan untuk 12 bulan 3. memperhatikan serapan anggaran tahun sebelumnya 4. kesesuaian belanja dengan sasaran, target dan indikator kinerja 5. memperhatikan nama kegiatan, sasaran, target dan indikator kinerja</t>
  </si>
  <si>
    <t>1.5.2</t>
  </si>
  <si>
    <t xml:space="preserve">Penyusunan Laporan Capaian Kinerja dan Ikhtisar Realisasi Kinerja SKPD </t>
  </si>
  <si>
    <t>Meningkatnya penyusunan lapaoran capaian kinerja dan ikhtisar realisasi kinerja SKPD</t>
  </si>
  <si>
    <t>1.5.3</t>
  </si>
  <si>
    <t xml:space="preserve">Penatausahaan Keuangan SKPD </t>
  </si>
  <si>
    <t>Terlaksananya penatausahaan keuangan SKPD</t>
  </si>
  <si>
    <t>1.5.4</t>
  </si>
  <si>
    <t xml:space="preserve">Penyusunan Perencanaan dan Penganggaran SKPD </t>
  </si>
  <si>
    <t>Terlaksananya penyusunan perencanaan dan penganggaran SKPD</t>
  </si>
  <si>
    <t>Plafon Anggaran Sementara (Rp.)</t>
  </si>
  <si>
    <t>19,533,000,000,-</t>
  </si>
  <si>
    <t>1,960,000,000,-</t>
  </si>
  <si>
    <t>8,000,000,-</t>
  </si>
  <si>
    <t>18,000,000,-</t>
  </si>
  <si>
    <t>303,000,000,-</t>
  </si>
  <si>
    <t>146,000,000,-</t>
  </si>
  <si>
    <t>723,000,000,-</t>
  </si>
  <si>
    <t>55,000,000,-</t>
  </si>
  <si>
    <t>51,000,000,-</t>
  </si>
  <si>
    <t>42,000,000,-</t>
  </si>
  <si>
    <t>390,000,000,-</t>
  </si>
  <si>
    <t>164,000,000,-</t>
  </si>
  <si>
    <t>5,367,000,000,-</t>
  </si>
  <si>
    <t>79,000,000,-</t>
  </si>
  <si>
    <t>425,000,000,-</t>
  </si>
  <si>
    <t>36,000,000,-</t>
  </si>
  <si>
    <t>176,000,000,-</t>
  </si>
  <si>
    <t>24,000,000,-</t>
  </si>
  <si>
    <t>182,000,000,-</t>
  </si>
  <si>
    <t>325,000,000,-</t>
  </si>
  <si>
    <t>121,000,000,-</t>
  </si>
  <si>
    <t>140,000,000,-</t>
  </si>
  <si>
    <t>3,683,000,000,-</t>
  </si>
  <si>
    <t>97,000,000,-</t>
  </si>
  <si>
    <t>311,000,000,-</t>
  </si>
  <si>
    <t>49,000,000,-</t>
  </si>
  <si>
    <t>10,000,000,-</t>
  </si>
  <si>
    <t>240,000,000,-</t>
  </si>
  <si>
    <t>12,000,000,-</t>
  </si>
  <si>
    <t>2,007,000,000,-</t>
  </si>
  <si>
    <t>255,000,000,-</t>
  </si>
  <si>
    <t>860,000,000,-</t>
  </si>
  <si>
    <t>637,000,000,-</t>
  </si>
  <si>
    <t>5,844,000,000,-</t>
  </si>
  <si>
    <t>1,360,000,000,-</t>
  </si>
  <si>
    <t>1,633,000,000,-</t>
  </si>
  <si>
    <t>765,000,000,-</t>
  </si>
  <si>
    <t>388,000,000,-</t>
  </si>
  <si>
    <t>486,000,000,-</t>
  </si>
  <si>
    <t>453,000,000,-</t>
  </si>
  <si>
    <t>759,000,000,-</t>
  </si>
  <si>
    <t>935,000,000,-</t>
  </si>
  <si>
    <t>267,000,000,-</t>
  </si>
  <si>
    <t>243,000,000,-</t>
  </si>
  <si>
    <t>1,986,000,000,-</t>
  </si>
  <si>
    <t>580,000,000,-</t>
  </si>
  <si>
    <t>510,000,000,-</t>
  </si>
  <si>
    <t>216,000,000,-</t>
  </si>
  <si>
    <t>680,000,000,-</t>
  </si>
  <si>
    <t>971,000,000,-</t>
  </si>
  <si>
    <t>607,000,000,-</t>
  </si>
  <si>
    <t>364,000,000,-</t>
  </si>
  <si>
    <t>Padang, 6 Juli 2018</t>
  </si>
  <si>
    <t>PRA - RENCANA KERJA ANGGARAN (RKA) HASIL VERIFIKASI ACC ( RANKING)</t>
  </si>
  <si>
    <t xml:space="preserve">Peningkatan Pelaksanaan Rekonstruksi Daerah Pasca Bencana </t>
  </si>
  <si>
    <t xml:space="preserve">Peningkatan Pelaksanaan Rehabilitasi Daerah Pasca Bencana </t>
  </si>
  <si>
    <t>Sinergisnya pelaksanaan rekonstruksi daerah pasca bencana</t>
  </si>
  <si>
    <t xml:space="preserve">Peningkatan Pelaksanaan Rehabilitasi Daerah Pasca bencana </t>
  </si>
  <si>
    <t xml:space="preserve">Peningkatan Rekonstruksi Daerah Pasca Bencana </t>
  </si>
  <si>
    <t xml:space="preserve">Peningkatan Rehabilitasi Daerah Pasca Bencana </t>
  </si>
  <si>
    <t>buatkan  rincian di target kinerja, PC 5, laptop 4, printer 8</t>
  </si>
  <si>
    <t>NO</t>
  </si>
  <si>
    <t>NAMA/NIP</t>
  </si>
  <si>
    <t>JABATAN/PANGKAT/GOLONGAN</t>
  </si>
  <si>
    <t>JABATAN PENGELOLA KEUANGAN PADA SIPKD</t>
  </si>
  <si>
    <t>KEGIATAN</t>
  </si>
  <si>
    <t>BELANJA LANGSUNG</t>
  </si>
  <si>
    <t>KPA. ELIYUSMAN, SH.MM</t>
  </si>
  <si>
    <t>NIP.196206101985031009</t>
  </si>
  <si>
    <t>PPTK</t>
  </si>
  <si>
    <t>Kasubag Umum &amp; Kepegawaian</t>
  </si>
  <si>
    <t>Pejabat Pelaksana Teknis Kegiatan</t>
  </si>
  <si>
    <t>Penyediaan Jasa Surat Menyurat (01.01)</t>
  </si>
  <si>
    <t>Pembina / IV-a</t>
  </si>
  <si>
    <t>Penyediaan Jasa Komunikasi,Sumber Daya Air dan Listrik (01.02)</t>
  </si>
  <si>
    <t>Penyediaan Jasa Kebersihan Kantor (01.08)</t>
  </si>
  <si>
    <t>Penyediaan Alat Tulis Kantor (01.10)</t>
  </si>
  <si>
    <t>Penyediaan Barang Cetakan dan Pengadaan (01.11)</t>
  </si>
  <si>
    <t>Penyediaan Komponen Instalasi Listrik/Penerangan Bangunan Kantor (01.12)</t>
  </si>
  <si>
    <t>Penyediaan Bahan Bacaan dan Peraturan Perundang-undangan (01.15)</t>
  </si>
  <si>
    <t>Penyediaan Makanan dan Minuman (01.17)</t>
  </si>
  <si>
    <t>Rapat - rapat Koordinasi dan Konsultasi Kedalam dan luar Daerah (01.18)</t>
  </si>
  <si>
    <t>Penyediaan Jasa Pengamanan Kantor (01.24)</t>
  </si>
  <si>
    <t>Penyediaan Jasa Informasi, Dokumentasi dan Publikasi (01.25)</t>
  </si>
  <si>
    <t>Pemeliharaan Rutin/Berkala Peralatan Studio, Komunikasi dan Informasi (02.19)</t>
  </si>
  <si>
    <t>Pemeliharaan Ruitn/Berkala Gedung Kantor (02.21)</t>
  </si>
  <si>
    <t>Pemeliharaan Rutin/Berkala Kendaraan Dinas/ Operasional (02.23)</t>
  </si>
  <si>
    <t>Pemeliharaan Ruitn/Berkala Peralatan dan Perlengkapan Kantor (02.25)</t>
  </si>
  <si>
    <t>Pemeliharaan Rutin/Berkala Komputer dan Jaringan Komputerisasi (02.27)</t>
  </si>
  <si>
    <t>Pengelolaan, Pengawasan dan Pengendalian Asset SKPD (02.29)</t>
  </si>
  <si>
    <t>Pengadaan Pakaian Dinas Beserta Perlengkapannya (03.01)</t>
  </si>
  <si>
    <t>Bimbingan Teknis Implementasi Peraturan Peraturan Perundang-undangan (05.02)</t>
  </si>
  <si>
    <t>Penyusunan Laporan Capaian Kinerja dan Ikhtisar Realisasi Kinerja SKPD (06.01)</t>
  </si>
  <si>
    <t>Penyusunan Perencanaan dan Penganggaran SKPD (06.03)</t>
  </si>
  <si>
    <t>Penatausahaan Keuangan SKPD (06.05)</t>
  </si>
  <si>
    <t>Koordinasi Monitoring dan evaluasi pelaksanaan program PB (35.04)</t>
  </si>
  <si>
    <t>SURYADI EVIONTRI</t>
  </si>
  <si>
    <t>Kasubag Program</t>
  </si>
  <si>
    <t>NIP. 197010171994031005</t>
  </si>
  <si>
    <t>Penata / III-c</t>
  </si>
  <si>
    <t>NIP. 196612011997031002</t>
  </si>
  <si>
    <t>NIP. 196705021994031005</t>
  </si>
  <si>
    <t>Kuasa Pengguna Anggaran</t>
  </si>
  <si>
    <t>Peningkatan Sarana dan Prasarana Penanganan Tanggap Darurat (34.01)</t>
  </si>
  <si>
    <t>Peningkatan Simulasi/Pelatihan Penanggulangan Bencana (36.06)</t>
  </si>
  <si>
    <t>Monitoring dan Evaluasi Pelaksanaan Penanganan Tanggap Darurat Bencana (34.03)</t>
  </si>
  <si>
    <t>Pengembangan dan Peningkatan Operasional Pusdalops PB (36.04)</t>
  </si>
  <si>
    <t>KPA</t>
  </si>
  <si>
    <t>Peningkatan Kapasitas Kelembagaan kesiapsiagaan Bencana (35.02)</t>
  </si>
  <si>
    <t>Peningkatan Kapasitas kelembagaan Pengurangan Risiko Bencana (35.03)</t>
  </si>
  <si>
    <t>Peningkatan Peran Serta Masyarakat Dalam kesiapsiagaan Menghadapi Bencana (36.07)</t>
  </si>
  <si>
    <t>Kabid Pencegahan &amp; Kesiapsiagaan</t>
  </si>
  <si>
    <t>Peningkatan Sarana dan Prasarana Kesiapsiagaan Bencana (36.03)</t>
  </si>
  <si>
    <t xml:space="preserve">REKAPITULASI ANGGARAN </t>
  </si>
  <si>
    <t>TAHUN ANGGARAN 2019</t>
  </si>
  <si>
    <t>Drs. ALMAIZON,M.Hum</t>
  </si>
  <si>
    <t>NIP. 19650517200031001</t>
  </si>
  <si>
    <t>Penyediaan Peralatan dan Perlengkapan Kantor (01.03)</t>
  </si>
  <si>
    <t>Penyediaaan Jasa Pembinaan Mental dan Fisik Aparatur</t>
  </si>
  <si>
    <t>Penyediaan Jasa Sopir Kantor (01.304)</t>
  </si>
  <si>
    <t>ILHAM WAHAB, S.Sos</t>
  </si>
  <si>
    <t>NIP. 197105131993031002</t>
  </si>
  <si>
    <t>YASS ANDRIA</t>
  </si>
  <si>
    <t>NIP.196609121997012001</t>
  </si>
  <si>
    <t>KPA RUMAINUR</t>
  </si>
  <si>
    <t>SYAHRAZAD DJAMIL</t>
  </si>
  <si>
    <t>M. DIRA OKTAVIAN</t>
  </si>
  <si>
    <t>HARMIS, SP</t>
  </si>
  <si>
    <t>Peningkatan Kapasitas Relawan Kesiapsiagaan Bencana</t>
  </si>
  <si>
    <t>Peningkatan Kapasitas Kelembagaan Penanggulangan Bencana Daerah</t>
  </si>
  <si>
    <t>Penyusunan Perencanaan dan Kebijakan Penanggulangan Bencana</t>
  </si>
  <si>
    <t xml:space="preserve">Penyusunan data dan Informasi Kebencanaan </t>
  </si>
  <si>
    <t>Peningkatan Informasi dan Sosialisasi Kebencnaan</t>
  </si>
  <si>
    <t>ACIL ERBARA</t>
  </si>
  <si>
    <t>SURYADI S.KOM</t>
  </si>
  <si>
    <t xml:space="preserve">Peningkatan Penanganan Tanggap Darurat (34.02) </t>
  </si>
  <si>
    <t>MULIARSON</t>
  </si>
  <si>
    <t>Pengkajian Kebutuhan Pasca Bencana</t>
  </si>
  <si>
    <t>Peningkatan Rehabilitasi dan Rekonstruksi Daerah Pasca Bencana (MAN PP)</t>
  </si>
  <si>
    <t>Pembangunan Gedung kantor</t>
  </si>
  <si>
    <t>Monitoring dan Evaluasi Pelaksanaan Rehabilitasi dan Rekonstruksi Daerah Pasca Bencana Prov. Sumbar</t>
  </si>
  <si>
    <t>Padang, 10 Juli 2018</t>
  </si>
  <si>
    <t>SEKRETARIS</t>
  </si>
  <si>
    <t>ELIYUSMAN, SH, MM</t>
  </si>
  <si>
    <t>KUA PPAS</t>
  </si>
  <si>
    <t>HASIL VERIFIKASI</t>
  </si>
  <si>
    <t>Pemeliharaan Rutin/Berkala Instalasi dan Jaringan</t>
  </si>
  <si>
    <t>Pengadaan Komputer dan Jaringan Komputerisasi</t>
  </si>
  <si>
    <t>Pengadaan Peralatan Studio Komunikasi dan Informasi</t>
  </si>
  <si>
    <t>Monitoring dan Evaluasi Pelaksanaan Rehabilitasi dan Rekonstruksi Daerah Pasca Bencana (29.02)/Peningkatan Pelaksanaan Rekonstruksi Daerah...</t>
  </si>
  <si>
    <t>Peningkatan Rehabilitasi dan Rekonstruksi Daerah Pasca Bencana/Peningkatan Rehabilitasi Daerah Pasca Bencana</t>
  </si>
  <si>
    <t>POKIR</t>
  </si>
  <si>
    <t>H. AFRIZAL SH, MH</t>
  </si>
  <si>
    <t>H. LISWANDI, SE.,MM</t>
  </si>
  <si>
    <t>H. INDRA DT. RAJO LELO</t>
  </si>
  <si>
    <t>H. BUKHORI, DT. TUO ,SE</t>
  </si>
  <si>
    <t>YULIARMAN ( 2 KEGIATAN)</t>
  </si>
  <si>
    <t xml:space="preserve">YULIARMAN </t>
  </si>
  <si>
    <t>ISWANDI LATIF</t>
  </si>
  <si>
    <t>BIDANG RR</t>
  </si>
  <si>
    <t>KUA PPAS 2019</t>
  </si>
  <si>
    <t>Penyediaan Jasa Kebersihan Kantor (01.08),Penyedian Sopir Kantor, Penyediaan Jasa Pengaman Kantor</t>
  </si>
  <si>
    <t>SEKRETARIAT</t>
  </si>
  <si>
    <t>BIDANG KL/ RUMAINUR</t>
  </si>
  <si>
    <t>BIDANG PK/ SYAHRAZAD DJAMIL</t>
  </si>
  <si>
    <t>Padang, 18 Juli 2018</t>
  </si>
  <si>
    <t>E. RAHMAN, SE.,M.Si</t>
  </si>
  <si>
    <t>1 Pokir</t>
  </si>
  <si>
    <t>3 Pokir</t>
  </si>
  <si>
    <t>1 pokir</t>
  </si>
  <si>
    <t>100 juta untuk perjalanan dinas luar Negeri</t>
  </si>
  <si>
    <t>2 pokir</t>
  </si>
  <si>
    <t>tambahan 1 orang tenaga pertamanan</t>
  </si>
  <si>
    <t>penggabunan dengan kegiatan  komputer dan jaringan komputerisassi</t>
  </si>
  <si>
    <t>100 juta untuk BBM jabatan</t>
  </si>
  <si>
    <t>tambahan 1 unit TV 40 inci dan DVD</t>
  </si>
  <si>
    <t>lanjutan pembangunan gedung</t>
  </si>
  <si>
    <t>PRA - RENCANA KERJA ANGGARAN (RKA) RANCANGAN III</t>
  </si>
  <si>
    <t>Platform Anggaran Akhir      ( Rp)</t>
  </si>
  <si>
    <t>RPJMD</t>
  </si>
  <si>
    <t>SELISIH RPJMN - KUA PPAS</t>
  </si>
  <si>
    <t>SEB.PERUBAHAN 2018</t>
  </si>
  <si>
    <t>Rehabilitasi sedang/berat gedung kantor</t>
  </si>
  <si>
    <t xml:space="preserve">Pengadaan kendaraan dinas/operasional </t>
  </si>
  <si>
    <t>Pengadaan mebeuler</t>
  </si>
  <si>
    <t xml:space="preserve">Peningkatan Sarana dan prasana Rehabilitasi dan Rekonstruksi </t>
  </si>
  <si>
    <t xml:space="preserve">Peningkatan Sarana dan prasarana Pengurangan Risiko Bencana </t>
  </si>
  <si>
    <t xml:space="preserve">SEB.PERUBAHAN </t>
  </si>
  <si>
    <t>SETELAH PERUBAHAN</t>
  </si>
  <si>
    <t xml:space="preserve">SELISIH SEBELUM - SETELAH PERUBAHAN </t>
  </si>
  <si>
    <t>TAHUN ANGGARAN 2019 DAN 2018</t>
  </si>
  <si>
    <t xml:space="preserve">PRA - RENCANA KERJA ANGGARAN (RKA) </t>
  </si>
  <si>
    <t>Rek.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</si>
</sst>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00_-;\-* #,##0.00_-;_-* &quot;-&quot;??_-;_-@_-"/>
    <numFmt numFmtId="165" formatCode="_-* #,##0_-;\-* #,##0_-;_-* &quot;-&quot;??_-;_-@_-"/>
    <numFmt numFmtId="166" formatCode="_-* #,##0.0_-;\-* #,##0.0_-;_-* &quot;-&quot;??_-;_-@_-"/>
    <numFmt numFmtId="167" formatCode="_(* #,##0_);_(* \(#,##0\);_(* &quot;-&quot;??_);_(@_)"/>
  </numFmts>
  <fonts count="26" x14ac:knownFonts="1">
    <font>
      <sz val="11"/>
      <color theme="1"/>
      <name val="Calibri"/>
      <family val="2"/>
      <charset val="1"/>
      <scheme val="minor"/>
    </font>
    <font>
      <sz val="11"/>
      <color theme="1"/>
      <name val="Calibri"/>
      <family val="2"/>
      <charset val="1"/>
      <scheme val="minor"/>
    </font>
    <font>
      <sz val="11"/>
      <color theme="1"/>
      <name val="Calibri"/>
      <family val="2"/>
      <scheme val="minor"/>
    </font>
    <font>
      <sz val="12"/>
      <name val="Times New Roman"/>
      <family val="1"/>
    </font>
    <font>
      <sz val="10"/>
      <name val="Arial"/>
      <family val="2"/>
    </font>
    <font>
      <sz val="11"/>
      <color indexed="8"/>
      <name val="Calibri"/>
      <family val="2"/>
    </font>
    <font>
      <sz val="11"/>
      <color indexed="8"/>
      <name val="Calibri"/>
      <family val="2"/>
      <charset val="1"/>
    </font>
    <font>
      <sz val="12"/>
      <color theme="1"/>
      <name val="Times New Roman"/>
      <family val="2"/>
      <charset val="1"/>
    </font>
    <font>
      <sz val="10"/>
      <color indexed="8"/>
      <name val="Arial"/>
      <family val="2"/>
    </font>
    <font>
      <sz val="11"/>
      <color rgb="FF000000"/>
      <name val="Calibri"/>
      <family val="2"/>
      <scheme val="minor"/>
    </font>
    <font>
      <b/>
      <sz val="10"/>
      <color rgb="FF000000"/>
      <name val="Calibri"/>
      <family val="2"/>
      <scheme val="minor"/>
    </font>
    <font>
      <sz val="10"/>
      <color rgb="FF000000"/>
      <name val="Calibri"/>
      <family val="2"/>
      <scheme val="minor"/>
    </font>
    <font>
      <sz val="8"/>
      <color rgb="FF000000"/>
      <name val="Calibri"/>
      <family val="2"/>
      <scheme val="minor"/>
    </font>
    <font>
      <b/>
      <sz val="13.5"/>
      <color rgb="FF000000"/>
      <name val="Calibri"/>
      <family val="2"/>
      <scheme val="minor"/>
    </font>
    <font>
      <sz val="9"/>
      <color rgb="FF000000"/>
      <name val="Calibri"/>
      <family val="2"/>
      <scheme val="minor"/>
    </font>
    <font>
      <b/>
      <sz val="12"/>
      <color rgb="FF000000"/>
      <name val="Calibri"/>
      <family val="2"/>
      <scheme val="minor"/>
    </font>
    <font>
      <b/>
      <sz val="9"/>
      <color rgb="FF000000"/>
      <name val="Calibri"/>
      <family val="2"/>
      <scheme val="minor"/>
    </font>
    <font>
      <sz val="12"/>
      <color theme="1"/>
      <name val="Calibri"/>
      <family val="2"/>
      <scheme val="minor"/>
    </font>
    <font>
      <sz val="11"/>
      <color theme="1"/>
      <name val="Arial"/>
      <family val="2"/>
    </font>
    <font>
      <b/>
      <sz val="11"/>
      <color theme="1"/>
      <name val="Arial"/>
      <family val="2"/>
    </font>
    <font>
      <u/>
      <sz val="11"/>
      <color theme="1"/>
      <name val="Arial"/>
      <family val="2"/>
    </font>
    <font>
      <u val="singleAccounting"/>
      <sz val="11"/>
      <color theme="1"/>
      <name val="Arial"/>
      <family val="2"/>
    </font>
    <font>
      <b/>
      <u val="singleAccounting"/>
      <sz val="11"/>
      <color theme="1"/>
      <name val="Arial"/>
      <family val="2"/>
    </font>
    <font>
      <sz val="11"/>
      <color indexed="8"/>
      <name val="Arial"/>
      <family val="2"/>
    </font>
    <font>
      <i/>
      <sz val="11"/>
      <color indexed="8"/>
      <name val="Arial"/>
      <family val="2"/>
    </font>
    <font>
      <sz val="14"/>
      <color theme="1"/>
      <name val="Arial"/>
      <family val="2"/>
    </font>
  </fonts>
  <fills count="11">
    <fill>
      <patternFill patternType="none"/>
    </fill>
    <fill>
      <patternFill patternType="gray125"/>
    </fill>
    <fill>
      <patternFill patternType="solid">
        <fgColor rgb="FFD9D9D9"/>
        <bgColor rgb="FF000000"/>
      </patternFill>
    </fill>
    <fill>
      <patternFill patternType="solid">
        <fgColor rgb="FFFFFFE0"/>
        <bgColor rgb="FF000000"/>
      </patternFill>
    </fill>
    <fill>
      <patternFill patternType="solid">
        <fgColor rgb="FFBEFFAF"/>
        <bgColor rgb="FF000000"/>
      </patternFill>
    </fill>
    <fill>
      <patternFill patternType="solid">
        <fgColor rgb="FFFFFFFF"/>
        <bgColor rgb="FF000000"/>
      </patternFill>
    </fill>
    <fill>
      <patternFill patternType="solid">
        <fgColor rgb="FFD9EDF7"/>
        <bgColor rgb="FF000000"/>
      </patternFill>
    </fill>
    <fill>
      <patternFill patternType="solid">
        <fgColor rgb="FFB0C4DE"/>
        <bgColor rgb="FF000000"/>
      </patternFill>
    </fill>
    <fill>
      <patternFill patternType="solid">
        <fgColor rgb="FFFFFF00"/>
        <bgColor rgb="FF000000"/>
      </patternFill>
    </fill>
    <fill>
      <patternFill patternType="solid">
        <fgColor theme="9" tint="0.59999389629810485"/>
        <bgColor indexed="64"/>
      </patternFill>
    </fill>
    <fill>
      <patternFill patternType="solid">
        <fgColor rgb="FFFFFF00"/>
        <bgColor indexed="64"/>
      </patternFill>
    </fill>
  </fills>
  <borders count="67">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double">
        <color rgb="FF000000"/>
      </right>
      <top style="double">
        <color rgb="FF000000"/>
      </top>
      <bottom/>
      <diagonal/>
    </border>
    <border>
      <left style="thin">
        <color rgb="FF000000"/>
      </left>
      <right style="thin">
        <color rgb="FF000000"/>
      </right>
      <top/>
      <bottom/>
      <diagonal/>
    </border>
    <border>
      <left/>
      <right style="thin">
        <color rgb="FF000000"/>
      </right>
      <top/>
      <bottom/>
      <diagonal/>
    </border>
    <border>
      <left/>
      <right style="double">
        <color rgb="FF000000"/>
      </right>
      <top style="thin">
        <color rgb="FF000000"/>
      </top>
      <bottom style="dashed">
        <color rgb="FF000000"/>
      </bottom>
      <diagonal/>
    </border>
    <border>
      <left style="thin">
        <color rgb="FF000000"/>
      </left>
      <right style="thin">
        <color rgb="FF000000"/>
      </right>
      <top/>
      <bottom style="dashed">
        <color rgb="FF000000"/>
      </bottom>
      <diagonal/>
    </border>
    <border>
      <left/>
      <right style="thin">
        <color rgb="FF000000"/>
      </right>
      <top/>
      <bottom style="dashed">
        <color rgb="FF000000"/>
      </bottom>
      <diagonal/>
    </border>
    <border>
      <left/>
      <right/>
      <top/>
      <bottom style="dashed">
        <color rgb="FF000000"/>
      </bottom>
      <diagonal/>
    </border>
    <border>
      <left/>
      <right style="double">
        <color rgb="FF000000"/>
      </right>
      <top/>
      <bottom style="dashed">
        <color rgb="FF000000"/>
      </bottom>
      <diagonal/>
    </border>
    <border>
      <left style="thin">
        <color rgb="FF000000"/>
      </left>
      <right style="thin">
        <color rgb="FF000000"/>
      </right>
      <top style="dashed">
        <color rgb="FF000000"/>
      </top>
      <bottom/>
      <diagonal/>
    </border>
    <border>
      <left style="thin">
        <color rgb="FF000000"/>
      </left>
      <right style="thin">
        <color rgb="FF000000"/>
      </right>
      <top/>
      <bottom style="double">
        <color rgb="FF000000"/>
      </bottom>
      <diagonal/>
    </border>
    <border>
      <left/>
      <right style="thin">
        <color rgb="FF000000"/>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thin">
        <color rgb="FF000000"/>
      </left>
      <right style="thin">
        <color rgb="FF000000"/>
      </right>
      <top style="dashed">
        <color rgb="FF000000"/>
      </top>
      <bottom style="dashed">
        <color rgb="FF000000"/>
      </bottom>
      <diagonal/>
    </border>
    <border>
      <left/>
      <right style="thin">
        <color rgb="FF000000"/>
      </right>
      <top style="dashed">
        <color rgb="FF000000"/>
      </top>
      <bottom style="dashed">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style="thin">
        <color auto="1"/>
      </bottom>
      <diagonal/>
    </border>
    <border>
      <left/>
      <right style="thin">
        <color indexed="64"/>
      </right>
      <top/>
      <bottom/>
      <diagonal/>
    </border>
    <border>
      <left/>
      <right style="thin">
        <color indexed="64"/>
      </right>
      <top style="thin">
        <color auto="1"/>
      </top>
      <bottom style="thin">
        <color auto="1"/>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auto="1"/>
      </left>
      <right style="medium">
        <color indexed="64"/>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auto="1"/>
      </top>
      <bottom style="thin">
        <color auto="1"/>
      </bottom>
      <diagonal/>
    </border>
    <border>
      <left/>
      <right/>
      <top style="dashed">
        <color rgb="FF000000"/>
      </top>
      <bottom style="dashed">
        <color rgb="FF000000"/>
      </bottom>
      <diagonal/>
    </border>
    <border>
      <left style="medium">
        <color indexed="64"/>
      </left>
      <right style="thin">
        <color rgb="FF000000"/>
      </right>
      <top/>
      <bottom/>
      <diagonal/>
    </border>
    <border>
      <left style="medium">
        <color indexed="64"/>
      </left>
      <right style="thin">
        <color rgb="FF000000"/>
      </right>
      <top/>
      <bottom style="dashed">
        <color rgb="FF000000"/>
      </bottom>
      <diagonal/>
    </border>
    <border>
      <left style="medium">
        <color indexed="64"/>
      </left>
      <right style="thin">
        <color rgb="FF000000"/>
      </right>
      <top style="dashed">
        <color rgb="FF000000"/>
      </top>
      <bottom style="dashed">
        <color rgb="FF000000"/>
      </bottom>
      <diagonal/>
    </border>
    <border>
      <left/>
      <right style="thin">
        <color rgb="FF000000"/>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indexed="64"/>
      </bottom>
      <diagonal/>
    </border>
    <border>
      <left/>
      <right style="thin">
        <color rgb="FF000000"/>
      </right>
      <top/>
      <bottom style="thin">
        <color indexed="64"/>
      </bottom>
      <diagonal/>
    </border>
    <border>
      <left/>
      <right/>
      <top/>
      <bottom style="thin">
        <color indexed="64"/>
      </bottom>
      <diagonal/>
    </border>
  </borders>
  <cellStyleXfs count="185">
    <xf numFmtId="0" fontId="0" fillId="0" borderId="0"/>
    <xf numFmtId="0" fontId="2" fillId="0" borderId="0"/>
    <xf numFmtId="41" fontId="2" fillId="0" borderId="0" applyFont="0" applyFill="0" applyBorder="0" applyAlignment="0" applyProtection="0"/>
    <xf numFmtId="0" fontId="1" fillId="0" borderId="0"/>
    <xf numFmtId="43" fontId="2" fillId="0" borderId="0" applyFont="0" applyFill="0" applyBorder="0" applyAlignment="0" applyProtection="0"/>
    <xf numFmtId="0" fontId="2" fillId="0" borderId="0"/>
    <xf numFmtId="41" fontId="3" fillId="0" borderId="0" applyFont="0" applyFill="0" applyBorder="0" applyAlignment="0" applyProtection="0"/>
    <xf numFmtId="41" fontId="5" fillId="0" borderId="0" applyFont="0" applyFill="0" applyBorder="0" applyAlignment="0" applyProtection="0"/>
    <xf numFmtId="41" fontId="1" fillId="0" borderId="0" applyFont="0" applyFill="0" applyBorder="0" applyAlignment="0" applyProtection="0"/>
    <xf numFmtId="0" fontId="5" fillId="0" borderId="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3" fillId="0" borderId="0" applyFont="0" applyFill="0" applyBorder="0" applyAlignment="0" applyProtection="0"/>
    <xf numFmtId="41" fontId="6" fillId="0" borderId="0" applyFont="0" applyFill="0" applyBorder="0" applyAlignment="0" applyProtection="0"/>
    <xf numFmtId="41" fontId="1" fillId="0" borderId="0" applyFont="0" applyFill="0" applyBorder="0" applyAlignment="0" applyProtection="0"/>
    <xf numFmtId="41" fontId="4" fillId="0" borderId="0" applyFont="0" applyFill="0" applyBorder="0" applyAlignment="0" applyProtection="0"/>
    <xf numFmtId="41" fontId="3"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7" fillId="0" borderId="0" applyFont="0" applyFill="0" applyBorder="0" applyAlignment="0" applyProtection="0"/>
    <xf numFmtId="41" fontId="8" fillId="0" borderId="0" applyFont="0" applyFill="0" applyBorder="0" applyAlignment="0" applyProtection="0">
      <alignment vertical="top"/>
    </xf>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alignment vertical="top"/>
    </xf>
    <xf numFmtId="43" fontId="8" fillId="0" borderId="0" applyFont="0" applyFill="0" applyBorder="0" applyAlignment="0" applyProtection="0">
      <alignment vertical="top"/>
    </xf>
    <xf numFmtId="0" fontId="5" fillId="0" borderId="0" applyFill="0" applyBorder="0" applyAlignment="0" applyProtection="0"/>
    <xf numFmtId="0" fontId="8" fillId="0" borderId="0">
      <alignment vertical="top"/>
    </xf>
    <xf numFmtId="0" fontId="8" fillId="0" borderId="0">
      <alignment vertical="top"/>
    </xf>
    <xf numFmtId="0" fontId="4" fillId="0" borderId="0"/>
    <xf numFmtId="0" fontId="1" fillId="0" borderId="0"/>
    <xf numFmtId="0" fontId="2" fillId="0" borderId="0"/>
    <xf numFmtId="0" fontId="4" fillId="0" borderId="0"/>
    <xf numFmtId="0" fontId="2" fillId="0" borderId="0"/>
    <xf numFmtId="0" fontId="4" fillId="0" borderId="0"/>
    <xf numFmtId="0" fontId="4" fillId="0" borderId="0"/>
    <xf numFmtId="0" fontId="2" fillId="0" borderId="0"/>
    <xf numFmtId="0" fontId="4" fillId="0" borderId="0"/>
    <xf numFmtId="0" fontId="3" fillId="0" borderId="0"/>
    <xf numFmtId="0" fontId="4" fillId="0" borderId="0"/>
    <xf numFmtId="0" fontId="7" fillId="0" borderId="0"/>
    <xf numFmtId="0" fontId="1" fillId="0" borderId="0"/>
    <xf numFmtId="0" fontId="4" fillId="0" borderId="0"/>
    <xf numFmtId="0" fontId="1" fillId="0" borderId="0"/>
    <xf numFmtId="9" fontId="8" fillId="0" borderId="0" applyFont="0" applyFill="0" applyBorder="0" applyAlignment="0" applyProtection="0">
      <alignment vertical="top"/>
    </xf>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2"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9" fillId="0" borderId="0"/>
    <xf numFmtId="164" fontId="9" fillId="0" borderId="0" applyFont="0" applyFill="0" applyBorder="0" applyAlignment="0" applyProtection="0"/>
    <xf numFmtId="41" fontId="1" fillId="0" borderId="0" applyFont="0" applyFill="0" applyBorder="0" applyAlignment="0" applyProtection="0"/>
  </cellStyleXfs>
  <cellXfs count="386">
    <xf numFmtId="0" fontId="0" fillId="0" borderId="0" xfId="0"/>
    <xf numFmtId="165" fontId="11" fillId="0" borderId="0" xfId="183" applyNumberFormat="1" applyFont="1"/>
    <xf numFmtId="166" fontId="11" fillId="0" borderId="0" xfId="183" applyNumberFormat="1" applyFont="1"/>
    <xf numFmtId="0" fontId="11" fillId="0" borderId="0" xfId="182" applyFont="1"/>
    <xf numFmtId="0" fontId="10" fillId="0" borderId="0" xfId="182" applyFont="1" applyAlignment="1">
      <alignment horizontal="left"/>
    </xf>
    <xf numFmtId="0" fontId="11" fillId="0" borderId="0" xfId="182" applyFont="1" applyAlignment="1">
      <alignment horizontal="right"/>
    </xf>
    <xf numFmtId="0" fontId="10" fillId="2" borderId="6" xfId="182" applyFont="1" applyFill="1" applyBorder="1" applyAlignment="1">
      <alignment horizontal="center" vertical="center" wrapText="1"/>
    </xf>
    <xf numFmtId="0" fontId="10" fillId="2" borderId="7" xfId="182" applyFont="1" applyFill="1" applyBorder="1" applyAlignment="1">
      <alignment horizontal="center" vertical="center" wrapText="1"/>
    </xf>
    <xf numFmtId="165" fontId="10" fillId="2" borderId="7" xfId="183" applyNumberFormat="1" applyFont="1" applyFill="1" applyBorder="1" applyAlignment="1">
      <alignment horizontal="center" vertical="center" wrapText="1"/>
    </xf>
    <xf numFmtId="165" fontId="10" fillId="2" borderId="7" xfId="183" applyNumberFormat="1" applyFont="1" applyFill="1" applyBorder="1" applyAlignment="1">
      <alignment horizontal="center" vertical="center"/>
    </xf>
    <xf numFmtId="166" fontId="10" fillId="2" borderId="9" xfId="183" applyNumberFormat="1" applyFont="1" applyFill="1" applyBorder="1" applyAlignment="1">
      <alignment horizontal="center" vertical="center" wrapText="1"/>
    </xf>
    <xf numFmtId="166" fontId="10" fillId="2" borderId="6" xfId="183" applyNumberFormat="1" applyFont="1" applyFill="1" applyBorder="1" applyAlignment="1">
      <alignment horizontal="center" vertical="center" wrapText="1"/>
    </xf>
    <xf numFmtId="166" fontId="10" fillId="2" borderId="7" xfId="183" applyNumberFormat="1" applyFont="1" applyFill="1" applyBorder="1" applyAlignment="1">
      <alignment horizontal="center" vertical="center" wrapText="1"/>
    </xf>
    <xf numFmtId="0" fontId="10" fillId="2" borderId="10" xfId="182" applyFont="1" applyFill="1" applyBorder="1" applyAlignment="1">
      <alignment horizontal="center" vertical="center"/>
    </xf>
    <xf numFmtId="0" fontId="10" fillId="0" borderId="0" xfId="182" applyFont="1" applyAlignment="1">
      <alignment vertical="center"/>
    </xf>
    <xf numFmtId="0" fontId="10" fillId="3" borderId="11" xfId="182" applyFont="1" applyFill="1" applyBorder="1" applyAlignment="1">
      <alignment horizontal="left" vertical="top" wrapText="1"/>
    </xf>
    <xf numFmtId="0" fontId="10" fillId="3" borderId="12" xfId="182" applyFont="1" applyFill="1" applyBorder="1" applyAlignment="1">
      <alignment horizontal="left" vertical="top" wrapText="1"/>
    </xf>
    <xf numFmtId="0" fontId="10" fillId="3" borderId="12" xfId="182" applyFont="1" applyFill="1" applyBorder="1" applyAlignment="1">
      <alignment horizontal="right" vertical="top" wrapText="1"/>
    </xf>
    <xf numFmtId="0" fontId="10" fillId="3" borderId="12" xfId="182" applyFont="1" applyFill="1" applyBorder="1" applyAlignment="1">
      <alignment vertical="top" wrapText="1"/>
    </xf>
    <xf numFmtId="165" fontId="10" fillId="3" borderId="12" xfId="183" applyNumberFormat="1" applyFont="1" applyFill="1" applyBorder="1" applyAlignment="1">
      <alignment horizontal="right" vertical="top" wrapText="1"/>
    </xf>
    <xf numFmtId="165" fontId="10" fillId="3" borderId="0" xfId="183" applyNumberFormat="1" applyFont="1" applyFill="1" applyAlignment="1">
      <alignment horizontal="right" vertical="top" wrapText="1"/>
    </xf>
    <xf numFmtId="165" fontId="10" fillId="3" borderId="11" xfId="183" applyNumberFormat="1" applyFont="1" applyFill="1" applyBorder="1" applyAlignment="1">
      <alignment horizontal="right" vertical="top" wrapText="1"/>
    </xf>
    <xf numFmtId="165" fontId="11" fillId="0" borderId="13" xfId="182" applyNumberFormat="1" applyFont="1" applyBorder="1" applyAlignment="1">
      <alignment vertical="top" wrapText="1"/>
    </xf>
    <xf numFmtId="0" fontId="11" fillId="0" borderId="0" xfId="182" applyFont="1" applyAlignment="1">
      <alignment vertical="top" wrapText="1"/>
    </xf>
    <xf numFmtId="0" fontId="10" fillId="4" borderId="14" xfId="182" applyFont="1" applyFill="1" applyBorder="1" applyAlignment="1">
      <alignment horizontal="left" vertical="top" wrapText="1"/>
    </xf>
    <xf numFmtId="0" fontId="10" fillId="4" borderId="15" xfId="182" applyFont="1" applyFill="1" applyBorder="1" applyAlignment="1">
      <alignment horizontal="left" vertical="top" wrapText="1"/>
    </xf>
    <xf numFmtId="0" fontId="10" fillId="4" borderId="15" xfId="182" applyFont="1" applyFill="1" applyBorder="1" applyAlignment="1">
      <alignment horizontal="right" vertical="top" wrapText="1"/>
    </xf>
    <xf numFmtId="165" fontId="10" fillId="4" borderId="15" xfId="183" applyNumberFormat="1" applyFont="1" applyFill="1" applyBorder="1" applyAlignment="1">
      <alignment horizontal="right" vertical="top" wrapText="1"/>
    </xf>
    <xf numFmtId="166" fontId="10" fillId="4" borderId="16" xfId="183" applyNumberFormat="1" applyFont="1" applyFill="1" applyBorder="1" applyAlignment="1">
      <alignment horizontal="right" vertical="top" wrapText="1"/>
    </xf>
    <xf numFmtId="166" fontId="10" fillId="4" borderId="14" xfId="183" applyNumberFormat="1" applyFont="1" applyFill="1" applyBorder="1" applyAlignment="1">
      <alignment horizontal="right" vertical="top" wrapText="1"/>
    </xf>
    <xf numFmtId="166" fontId="10" fillId="4" borderId="15" xfId="183" applyNumberFormat="1" applyFont="1" applyFill="1" applyBorder="1" applyAlignment="1">
      <alignment horizontal="right" vertical="top" wrapText="1"/>
    </xf>
    <xf numFmtId="0" fontId="10" fillId="0" borderId="17" xfId="182" applyFont="1" applyBorder="1" applyAlignment="1">
      <alignment vertical="top" wrapText="1"/>
    </xf>
    <xf numFmtId="0" fontId="10" fillId="0" borderId="0" xfId="182" applyFont="1" applyAlignment="1">
      <alignment vertical="top" wrapText="1"/>
    </xf>
    <xf numFmtId="0" fontId="10" fillId="5" borderId="14" xfId="182" applyFont="1" applyFill="1" applyBorder="1" applyAlignment="1">
      <alignment horizontal="left" vertical="top" wrapText="1"/>
    </xf>
    <xf numFmtId="0" fontId="10" fillId="5" borderId="15" xfId="182" applyFont="1" applyFill="1" applyBorder="1" applyAlignment="1">
      <alignment horizontal="left" vertical="top" wrapText="1"/>
    </xf>
    <xf numFmtId="0" fontId="10" fillId="5" borderId="15" xfId="182" applyFont="1" applyFill="1" applyBorder="1" applyAlignment="1">
      <alignment horizontal="right" vertical="top" wrapText="1"/>
    </xf>
    <xf numFmtId="0" fontId="10" fillId="5" borderId="15" xfId="182" applyFont="1" applyFill="1" applyBorder="1" applyAlignment="1">
      <alignment vertical="top" wrapText="1"/>
    </xf>
    <xf numFmtId="165" fontId="10" fillId="5" borderId="15" xfId="183" applyNumberFormat="1" applyFont="1" applyFill="1" applyBorder="1" applyAlignment="1">
      <alignment horizontal="right" vertical="top" wrapText="1"/>
    </xf>
    <xf numFmtId="165" fontId="10" fillId="0" borderId="15" xfId="183" applyNumberFormat="1" applyFont="1" applyBorder="1" applyAlignment="1">
      <alignment vertical="top" wrapText="1"/>
    </xf>
    <xf numFmtId="166" fontId="10" fillId="0" borderId="16" xfId="183" applyNumberFormat="1" applyFont="1" applyBorder="1" applyAlignment="1">
      <alignment vertical="top" wrapText="1"/>
    </xf>
    <xf numFmtId="166" fontId="10" fillId="0" borderId="14" xfId="183" applyNumberFormat="1" applyFont="1" applyBorder="1" applyAlignment="1">
      <alignment vertical="top" wrapText="1"/>
    </xf>
    <xf numFmtId="166" fontId="10" fillId="0" borderId="15" xfId="183" applyNumberFormat="1" applyFont="1" applyBorder="1" applyAlignment="1">
      <alignment vertical="top" wrapText="1"/>
    </xf>
    <xf numFmtId="0" fontId="11" fillId="6" borderId="15" xfId="182" applyFont="1" applyFill="1" applyBorder="1" applyAlignment="1">
      <alignment vertical="top" wrapText="1"/>
    </xf>
    <xf numFmtId="0" fontId="11" fillId="5" borderId="15" xfId="182" applyFont="1" applyFill="1" applyBorder="1" applyAlignment="1">
      <alignment vertical="top" wrapText="1"/>
    </xf>
    <xf numFmtId="0" fontId="11" fillId="5" borderId="15" xfId="182" applyFont="1" applyFill="1" applyBorder="1" applyAlignment="1">
      <alignment horizontal="right" vertical="top" wrapText="1"/>
    </xf>
    <xf numFmtId="165" fontId="11" fillId="5" borderId="15" xfId="183" applyNumberFormat="1" applyFont="1" applyFill="1" applyBorder="1" applyAlignment="1">
      <alignment vertical="top" wrapText="1"/>
    </xf>
    <xf numFmtId="165" fontId="11" fillId="0" borderId="15" xfId="183" applyNumberFormat="1" applyFont="1" applyBorder="1" applyAlignment="1">
      <alignment vertical="top" wrapText="1"/>
    </xf>
    <xf numFmtId="166" fontId="11" fillId="0" borderId="16" xfId="183" applyNumberFormat="1" applyFont="1" applyBorder="1" applyAlignment="1">
      <alignment vertical="top" wrapText="1"/>
    </xf>
    <xf numFmtId="166" fontId="11" fillId="0" borderId="14" xfId="183" applyNumberFormat="1" applyFont="1" applyBorder="1" applyAlignment="1">
      <alignment vertical="top" wrapText="1"/>
    </xf>
    <xf numFmtId="166" fontId="11" fillId="0" borderId="15" xfId="183" applyNumberFormat="1" applyFont="1" applyBorder="1" applyAlignment="1">
      <alignment vertical="top" wrapText="1"/>
    </xf>
    <xf numFmtId="0" fontId="11" fillId="0" borderId="17" xfId="182" applyFont="1" applyBorder="1" applyAlignment="1">
      <alignment vertical="top" wrapText="1"/>
    </xf>
    <xf numFmtId="0" fontId="11" fillId="0" borderId="14" xfId="182" applyFont="1" applyBorder="1" applyAlignment="1">
      <alignment vertical="top" wrapText="1"/>
    </xf>
    <xf numFmtId="0" fontId="11" fillId="0" borderId="15" xfId="182" applyFont="1" applyBorder="1" applyAlignment="1">
      <alignment vertical="top" wrapText="1"/>
    </xf>
    <xf numFmtId="0" fontId="11" fillId="0" borderId="15" xfId="182" applyFont="1" applyBorder="1" applyAlignment="1">
      <alignment horizontal="right" vertical="top" wrapText="1"/>
    </xf>
    <xf numFmtId="9" fontId="11" fillId="5" borderId="15" xfId="182" applyNumberFormat="1" applyFont="1" applyFill="1" applyBorder="1" applyAlignment="1">
      <alignment horizontal="right" vertical="top" wrapText="1"/>
    </xf>
    <xf numFmtId="9" fontId="11" fillId="5" borderId="15" xfId="182" applyNumberFormat="1" applyFont="1" applyFill="1" applyBorder="1" applyAlignment="1">
      <alignment vertical="top" wrapText="1"/>
    </xf>
    <xf numFmtId="165" fontId="10" fillId="0" borderId="0" xfId="182" applyNumberFormat="1" applyFont="1" applyAlignment="1">
      <alignment vertical="top" wrapText="1"/>
    </xf>
    <xf numFmtId="0" fontId="10" fillId="0" borderId="17" xfId="182" quotePrefix="1" applyFont="1" applyBorder="1" applyAlignment="1">
      <alignment vertical="top" wrapText="1"/>
    </xf>
    <xf numFmtId="0" fontId="11" fillId="0" borderId="19" xfId="182" applyFont="1" applyBorder="1" applyAlignment="1">
      <alignment vertical="top" wrapText="1"/>
    </xf>
    <xf numFmtId="0" fontId="11" fillId="0" borderId="20" xfId="182" applyFont="1" applyBorder="1" applyAlignment="1">
      <alignment vertical="top" wrapText="1"/>
    </xf>
    <xf numFmtId="0" fontId="11" fillId="0" borderId="20" xfId="182" applyFont="1" applyBorder="1" applyAlignment="1">
      <alignment horizontal="right" vertical="top" wrapText="1"/>
    </xf>
    <xf numFmtId="165" fontId="11" fillId="0" borderId="20" xfId="183" applyNumberFormat="1" applyFont="1" applyBorder="1" applyAlignment="1">
      <alignment vertical="top" wrapText="1"/>
    </xf>
    <xf numFmtId="166" fontId="11" fillId="0" borderId="21" xfId="183" applyNumberFormat="1" applyFont="1" applyBorder="1" applyAlignment="1">
      <alignment vertical="top" wrapText="1"/>
    </xf>
    <xf numFmtId="166" fontId="11" fillId="0" borderId="19" xfId="183" applyNumberFormat="1" applyFont="1" applyBorder="1" applyAlignment="1">
      <alignment vertical="top" wrapText="1"/>
    </xf>
    <xf numFmtId="166" fontId="11" fillId="0" borderId="20" xfId="183" applyNumberFormat="1" applyFont="1" applyBorder="1" applyAlignment="1">
      <alignment vertical="top" wrapText="1"/>
    </xf>
    <xf numFmtId="0" fontId="11" fillId="0" borderId="22" xfId="182" applyFont="1" applyBorder="1" applyAlignment="1">
      <alignment vertical="top" wrapText="1"/>
    </xf>
    <xf numFmtId="9" fontId="10" fillId="5" borderId="15" xfId="182" applyNumberFormat="1" applyFont="1" applyFill="1" applyBorder="1" applyAlignment="1">
      <alignment horizontal="right" vertical="top" wrapText="1"/>
    </xf>
    <xf numFmtId="9" fontId="10" fillId="5" borderId="15" xfId="182" applyNumberFormat="1" applyFont="1" applyFill="1" applyBorder="1" applyAlignment="1">
      <alignment vertical="top" wrapText="1"/>
    </xf>
    <xf numFmtId="0" fontId="10" fillId="4" borderId="23" xfId="182" applyFont="1" applyFill="1" applyBorder="1" applyAlignment="1">
      <alignment horizontal="left" vertical="top" wrapText="1"/>
    </xf>
    <xf numFmtId="0" fontId="10" fillId="4" borderId="24" xfId="182" applyFont="1" applyFill="1" applyBorder="1" applyAlignment="1">
      <alignment horizontal="left" vertical="top" wrapText="1"/>
    </xf>
    <xf numFmtId="0" fontId="10" fillId="4" borderId="24" xfId="182" applyFont="1" applyFill="1" applyBorder="1" applyAlignment="1">
      <alignment horizontal="right" vertical="top" wrapText="1"/>
    </xf>
    <xf numFmtId="165" fontId="10" fillId="4" borderId="24" xfId="183" applyNumberFormat="1" applyFont="1" applyFill="1" applyBorder="1" applyAlignment="1">
      <alignment horizontal="right" vertical="top" wrapText="1"/>
    </xf>
    <xf numFmtId="16" fontId="10" fillId="5" borderId="15" xfId="182" applyNumberFormat="1" applyFont="1" applyFill="1" applyBorder="1" applyAlignment="1">
      <alignment horizontal="right" vertical="top" wrapText="1"/>
    </xf>
    <xf numFmtId="16" fontId="10" fillId="5" borderId="15" xfId="182" applyNumberFormat="1" applyFont="1" applyFill="1" applyBorder="1" applyAlignment="1">
      <alignment vertical="top" wrapText="1"/>
    </xf>
    <xf numFmtId="16" fontId="11" fillId="5" borderId="15" xfId="182" applyNumberFormat="1" applyFont="1" applyFill="1" applyBorder="1" applyAlignment="1">
      <alignment horizontal="right" vertical="top" wrapText="1"/>
    </xf>
    <xf numFmtId="16" fontId="11" fillId="5" borderId="15" xfId="182" applyNumberFormat="1" applyFont="1" applyFill="1" applyBorder="1" applyAlignment="1">
      <alignment vertical="top" wrapText="1"/>
    </xf>
    <xf numFmtId="165" fontId="12" fillId="0" borderId="0" xfId="183" applyNumberFormat="1" applyFont="1"/>
    <xf numFmtId="0" fontId="13" fillId="0" borderId="0" xfId="182" applyFont="1" applyAlignment="1">
      <alignment horizontal="left"/>
    </xf>
    <xf numFmtId="0" fontId="14" fillId="0" borderId="0" xfId="182" applyFont="1"/>
    <xf numFmtId="0" fontId="15" fillId="0" borderId="0" xfId="182" applyFont="1" applyAlignment="1">
      <alignment horizontal="left"/>
    </xf>
    <xf numFmtId="0" fontId="16" fillId="7" borderId="3" xfId="182" applyFont="1" applyFill="1" applyBorder="1" applyAlignment="1">
      <alignment horizontal="center" vertical="center" wrapText="1"/>
    </xf>
    <xf numFmtId="0" fontId="16" fillId="7" borderId="5" xfId="182" applyFont="1" applyFill="1" applyBorder="1" applyAlignment="1">
      <alignment horizontal="center" vertical="center" wrapText="1"/>
    </xf>
    <xf numFmtId="0" fontId="14" fillId="0" borderId="26" xfId="182" applyFont="1" applyBorder="1"/>
    <xf numFmtId="0" fontId="16" fillId="3" borderId="2" xfId="182" applyFont="1" applyFill="1" applyBorder="1" applyAlignment="1">
      <alignment horizontal="left" wrapText="1"/>
    </xf>
    <xf numFmtId="0" fontId="16" fillId="3" borderId="1" xfId="182" applyFont="1" applyFill="1" applyBorder="1" applyAlignment="1">
      <alignment horizontal="left" wrapText="1"/>
    </xf>
    <xf numFmtId="0" fontId="16" fillId="3" borderId="1" xfId="182" applyFont="1" applyFill="1" applyBorder="1" applyAlignment="1">
      <alignment horizontal="right" wrapText="1"/>
    </xf>
    <xf numFmtId="0" fontId="14" fillId="0" borderId="12" xfId="182" applyFont="1" applyBorder="1"/>
    <xf numFmtId="0" fontId="14" fillId="4" borderId="2" xfId="182" applyFont="1" applyFill="1" applyBorder="1" applyAlignment="1">
      <alignment horizontal="left" wrapText="1"/>
    </xf>
    <xf numFmtId="0" fontId="14" fillId="4" borderId="1" xfId="182" applyFont="1" applyFill="1" applyBorder="1" applyAlignment="1">
      <alignment horizontal="left" wrapText="1"/>
    </xf>
    <xf numFmtId="0" fontId="14" fillId="4" borderId="1" xfId="182" applyFont="1" applyFill="1" applyBorder="1" applyAlignment="1">
      <alignment horizontal="right" wrapText="1"/>
    </xf>
    <xf numFmtId="0" fontId="14" fillId="5" borderId="2" xfId="182" applyFont="1" applyFill="1" applyBorder="1" applyAlignment="1">
      <alignment horizontal="left" wrapText="1"/>
    </xf>
    <xf numFmtId="0" fontId="14" fillId="5" borderId="1" xfId="182" applyFont="1" applyFill="1" applyBorder="1" applyAlignment="1">
      <alignment horizontal="left" wrapText="1"/>
    </xf>
    <xf numFmtId="0" fontId="14" fillId="5" borderId="1" xfId="182" applyFont="1" applyFill="1" applyBorder="1" applyAlignment="1">
      <alignment horizontal="right" wrapText="1"/>
    </xf>
    <xf numFmtId="0" fontId="14" fillId="6" borderId="1" xfId="182" applyFont="1" applyFill="1" applyBorder="1" applyAlignment="1">
      <alignment wrapText="1"/>
    </xf>
    <xf numFmtId="0" fontId="14" fillId="5" borderId="1" xfId="182" applyFont="1" applyFill="1" applyBorder="1" applyAlignment="1">
      <alignment wrapText="1"/>
    </xf>
    <xf numFmtId="0" fontId="14" fillId="0" borderId="1" xfId="182" applyFont="1" applyBorder="1"/>
    <xf numFmtId="0" fontId="14" fillId="0" borderId="2" xfId="182" applyFont="1" applyBorder="1" applyAlignment="1">
      <alignment wrapText="1"/>
    </xf>
    <xf numFmtId="0" fontId="14" fillId="8" borderId="1" xfId="182" applyFont="1" applyFill="1" applyBorder="1" applyAlignment="1">
      <alignment horizontal="left" wrapText="1"/>
    </xf>
    <xf numFmtId="0" fontId="10" fillId="8" borderId="15" xfId="182" applyFont="1" applyFill="1" applyBorder="1" applyAlignment="1">
      <alignment horizontal="left" vertical="top" wrapText="1"/>
    </xf>
    <xf numFmtId="0" fontId="11" fillId="0" borderId="14" xfId="182" applyFont="1" applyBorder="1" applyAlignment="1">
      <alignment vertical="top" wrapText="1"/>
    </xf>
    <xf numFmtId="0" fontId="10" fillId="2" borderId="7" xfId="182" applyFont="1" applyFill="1" applyBorder="1" applyAlignment="1">
      <alignment horizontal="center" vertical="center" wrapText="1"/>
    </xf>
    <xf numFmtId="0" fontId="11" fillId="0" borderId="14" xfId="182" applyFont="1" applyBorder="1" applyAlignment="1">
      <alignment vertical="top" wrapText="1"/>
    </xf>
    <xf numFmtId="0" fontId="10" fillId="2" borderId="7" xfId="182" applyFont="1" applyFill="1" applyBorder="1" applyAlignment="1">
      <alignment horizontal="center" vertical="center" wrapText="1"/>
    </xf>
    <xf numFmtId="165" fontId="11" fillId="0" borderId="0" xfId="182" applyNumberFormat="1" applyFont="1" applyAlignment="1">
      <alignment vertical="top" wrapText="1"/>
    </xf>
    <xf numFmtId="0" fontId="2" fillId="0" borderId="0" xfId="1"/>
    <xf numFmtId="0" fontId="18" fillId="0" borderId="0" xfId="1" applyFont="1"/>
    <xf numFmtId="0" fontId="2" fillId="0" borderId="28" xfId="1" applyBorder="1"/>
    <xf numFmtId="0" fontId="18" fillId="0" borderId="28" xfId="1" applyFont="1" applyBorder="1" applyAlignment="1">
      <alignment horizontal="center" vertical="center" wrapText="1"/>
    </xf>
    <xf numFmtId="0" fontId="18" fillId="0" borderId="28" xfId="1" applyFont="1" applyBorder="1" applyAlignment="1">
      <alignment horizontal="center" vertical="center"/>
    </xf>
    <xf numFmtId="0" fontId="2" fillId="0" borderId="29" xfId="1" applyBorder="1"/>
    <xf numFmtId="0" fontId="2" fillId="0" borderId="29" xfId="1" applyBorder="1" applyAlignment="1">
      <alignment horizontal="center" vertical="center" wrapText="1"/>
    </xf>
    <xf numFmtId="0" fontId="18" fillId="0" borderId="29" xfId="1" applyFont="1" applyBorder="1" applyAlignment="1">
      <alignment horizontal="center" vertical="center"/>
    </xf>
    <xf numFmtId="0" fontId="2" fillId="0" borderId="30" xfId="1" applyBorder="1"/>
    <xf numFmtId="0" fontId="2" fillId="0" borderId="30" xfId="1" applyBorder="1" applyAlignment="1">
      <alignment horizontal="center" vertical="center" wrapText="1"/>
    </xf>
    <xf numFmtId="0" fontId="18" fillId="0" borderId="30" xfId="1" applyFont="1" applyBorder="1" applyAlignment="1">
      <alignment horizontal="center" vertical="center" wrapText="1"/>
    </xf>
    <xf numFmtId="0" fontId="18" fillId="0" borderId="30" xfId="1" applyFont="1" applyBorder="1" applyAlignment="1">
      <alignment horizontal="center" vertical="center"/>
    </xf>
    <xf numFmtId="0" fontId="18" fillId="0" borderId="30" xfId="1" applyFont="1" applyBorder="1"/>
    <xf numFmtId="0" fontId="18" fillId="0" borderId="30" xfId="1" applyFont="1" applyBorder="1" applyAlignment="1">
      <alignment horizontal="left" vertical="center"/>
    </xf>
    <xf numFmtId="0" fontId="20" fillId="0" borderId="30" xfId="1" applyFont="1" applyBorder="1" applyAlignment="1">
      <alignment horizontal="center" vertical="center"/>
    </xf>
    <xf numFmtId="41" fontId="24" fillId="0" borderId="30" xfId="53" applyFont="1" applyFill="1" applyBorder="1" applyAlignment="1"/>
    <xf numFmtId="167" fontId="21" fillId="0" borderId="30" xfId="1" applyNumberFormat="1" applyFont="1" applyBorder="1" applyAlignment="1">
      <alignment horizontal="center" vertical="center" wrapText="1"/>
    </xf>
    <xf numFmtId="167" fontId="18" fillId="0" borderId="0" xfId="1" applyNumberFormat="1" applyFont="1"/>
    <xf numFmtId="0" fontId="25" fillId="9" borderId="30" xfId="1" applyFont="1" applyFill="1" applyBorder="1"/>
    <xf numFmtId="0" fontId="18" fillId="9" borderId="32" xfId="1" applyFont="1" applyFill="1" applyBorder="1"/>
    <xf numFmtId="167" fontId="19" fillId="9" borderId="32" xfId="4" applyNumberFormat="1" applyFont="1" applyFill="1" applyBorder="1"/>
    <xf numFmtId="43" fontId="18" fillId="0" borderId="30" xfId="4" applyFont="1" applyBorder="1"/>
    <xf numFmtId="0" fontId="18" fillId="0" borderId="30" xfId="1" applyFont="1" applyBorder="1" applyAlignment="1">
      <alignment horizontal="center"/>
    </xf>
    <xf numFmtId="0" fontId="18" fillId="0" borderId="32" xfId="1" applyFont="1" applyBorder="1"/>
    <xf numFmtId="167" fontId="19" fillId="0" borderId="32" xfId="4" applyNumberFormat="1" applyFont="1" applyBorder="1"/>
    <xf numFmtId="0" fontId="18" fillId="0" borderId="30" xfId="1" applyFont="1" applyBorder="1" applyAlignment="1">
      <alignment horizontal="center" vertical="center" wrapText="1"/>
    </xf>
    <xf numFmtId="167" fontId="18" fillId="0" borderId="30" xfId="4" applyNumberFormat="1" applyFont="1" applyBorder="1"/>
    <xf numFmtId="0" fontId="18" fillId="0" borderId="30" xfId="1" applyFont="1" applyBorder="1" applyAlignment="1">
      <alignment vertical="center"/>
    </xf>
    <xf numFmtId="0" fontId="18" fillId="0" borderId="30" xfId="1" applyFont="1" applyBorder="1" applyAlignment="1">
      <alignment horizontal="justify" vertical="center" wrapText="1"/>
    </xf>
    <xf numFmtId="167" fontId="18" fillId="0" borderId="30" xfId="4" applyNumberFormat="1" applyFont="1" applyBorder="1" applyAlignment="1">
      <alignment horizontal="justify" vertical="center" wrapText="1"/>
    </xf>
    <xf numFmtId="0" fontId="18" fillId="0" borderId="30" xfId="1" applyFont="1" applyBorder="1" applyAlignment="1">
      <alignment horizontal="left" vertical="center" wrapText="1"/>
    </xf>
    <xf numFmtId="167" fontId="18" fillId="0" borderId="30" xfId="4" applyNumberFormat="1" applyFont="1" applyBorder="1" applyAlignment="1">
      <alignment vertical="center"/>
    </xf>
    <xf numFmtId="0" fontId="23" fillId="0" borderId="30" xfId="1" applyFont="1" applyFill="1" applyBorder="1" applyAlignment="1">
      <alignment horizontal="left" wrapText="1"/>
    </xf>
    <xf numFmtId="0" fontId="18" fillId="0" borderId="31" xfId="1" applyFont="1" applyBorder="1"/>
    <xf numFmtId="167" fontId="18" fillId="0" borderId="31" xfId="4" applyNumberFormat="1" applyFont="1" applyBorder="1"/>
    <xf numFmtId="0" fontId="23" fillId="0" borderId="30" xfId="1" applyFont="1" applyFill="1" applyBorder="1" applyAlignment="1">
      <alignment horizontal="left" vertical="center" wrapText="1"/>
    </xf>
    <xf numFmtId="0" fontId="18" fillId="0" borderId="32" xfId="1" applyFont="1" applyBorder="1" applyAlignment="1">
      <alignment horizontal="center" vertical="center"/>
    </xf>
    <xf numFmtId="0" fontId="23" fillId="0" borderId="32" xfId="1" applyFont="1" applyFill="1" applyBorder="1" applyAlignment="1">
      <alignment horizontal="left" vertical="center" wrapText="1"/>
    </xf>
    <xf numFmtId="0" fontId="18" fillId="0" borderId="30" xfId="1" applyFont="1" applyFill="1" applyBorder="1" applyAlignment="1">
      <alignment horizontal="left" vertical="center" wrapText="1"/>
    </xf>
    <xf numFmtId="0" fontId="18" fillId="0" borderId="32" xfId="1" applyFont="1" applyFill="1" applyBorder="1"/>
    <xf numFmtId="167" fontId="19" fillId="0" borderId="32" xfId="1" applyNumberFormat="1" applyFont="1" applyBorder="1"/>
    <xf numFmtId="0" fontId="18" fillId="0" borderId="30" xfId="1" applyFont="1" applyBorder="1" applyAlignment="1">
      <alignment horizontal="center" wrapText="1"/>
    </xf>
    <xf numFmtId="0" fontId="18" fillId="0" borderId="30" xfId="1" applyFont="1" applyBorder="1" applyAlignment="1">
      <alignment horizontal="center" vertical="top"/>
    </xf>
    <xf numFmtId="0" fontId="18" fillId="0" borderId="30" xfId="1" applyFont="1" applyFill="1" applyBorder="1" applyAlignment="1">
      <alignment horizontal="justify" vertical="center" wrapText="1"/>
    </xf>
    <xf numFmtId="0" fontId="18" fillId="0" borderId="30" xfId="1" quotePrefix="1" applyFont="1" applyBorder="1" applyAlignment="1">
      <alignment horizontal="center"/>
    </xf>
    <xf numFmtId="0" fontId="18" fillId="0" borderId="32" xfId="1" applyFont="1" applyBorder="1" applyAlignment="1">
      <alignment horizontal="center"/>
    </xf>
    <xf numFmtId="0" fontId="18" fillId="0" borderId="32" xfId="1" applyFont="1" applyFill="1" applyBorder="1" applyAlignment="1">
      <alignment horizontal="justify" vertical="center" wrapText="1"/>
    </xf>
    <xf numFmtId="167" fontId="18" fillId="0" borderId="32" xfId="4" applyNumberFormat="1" applyFont="1" applyBorder="1"/>
    <xf numFmtId="0" fontId="18" fillId="0" borderId="30" xfId="1" applyFont="1" applyBorder="1" applyAlignment="1">
      <alignment horizontal="left"/>
    </xf>
    <xf numFmtId="0" fontId="18" fillId="0" borderId="30" xfId="1" applyFont="1" applyBorder="1" applyAlignment="1">
      <alignment horizontal="center" vertical="top" wrapText="1"/>
    </xf>
    <xf numFmtId="0" fontId="18" fillId="0" borderId="30" xfId="1" applyFont="1" applyBorder="1" applyAlignment="1">
      <alignment horizontal="left" wrapText="1"/>
    </xf>
    <xf numFmtId="0" fontId="18" fillId="0" borderId="31" xfId="1" applyFont="1" applyBorder="1" applyAlignment="1">
      <alignment horizontal="left" wrapText="1"/>
    </xf>
    <xf numFmtId="167" fontId="18" fillId="9" borderId="32" xfId="4" applyNumberFormat="1" applyFont="1" applyFill="1" applyBorder="1"/>
    <xf numFmtId="167" fontId="23" fillId="0" borderId="30" xfId="1" applyNumberFormat="1" applyFont="1" applyFill="1" applyBorder="1" applyAlignment="1">
      <alignment horizontal="left" vertical="center" wrapText="1"/>
    </xf>
    <xf numFmtId="167" fontId="18" fillId="0" borderId="30" xfId="4" quotePrefix="1" applyNumberFormat="1" applyFont="1" applyBorder="1" applyAlignment="1">
      <alignment horizontal="center"/>
    </xf>
    <xf numFmtId="167" fontId="19" fillId="0" borderId="30" xfId="4" applyNumberFormat="1" applyFont="1" applyBorder="1"/>
    <xf numFmtId="167" fontId="23" fillId="0" borderId="32" xfId="1" applyNumberFormat="1" applyFont="1" applyFill="1" applyBorder="1" applyAlignment="1">
      <alignment horizontal="left" vertical="center" wrapText="1"/>
    </xf>
    <xf numFmtId="41" fontId="18" fillId="0" borderId="0" xfId="53" applyFont="1"/>
    <xf numFmtId="41" fontId="18" fillId="0" borderId="0" xfId="1" applyNumberFormat="1" applyFont="1"/>
    <xf numFmtId="0" fontId="18" fillId="0" borderId="29" xfId="1" applyFont="1" applyBorder="1"/>
    <xf numFmtId="0" fontId="18" fillId="0" borderId="29" xfId="1" applyFont="1" applyFill="1" applyBorder="1"/>
    <xf numFmtId="167" fontId="18" fillId="0" borderId="29" xfId="4" applyNumberFormat="1" applyFont="1" applyBorder="1"/>
    <xf numFmtId="167" fontId="18" fillId="0" borderId="29" xfId="4" applyNumberFormat="1" applyFont="1" applyBorder="1" applyAlignment="1">
      <alignment horizontal="center"/>
    </xf>
    <xf numFmtId="0" fontId="18" fillId="0" borderId="0" xfId="1" applyFont="1" applyFill="1" applyBorder="1"/>
    <xf numFmtId="0" fontId="18" fillId="0" borderId="0" xfId="1" applyFont="1" applyAlignment="1">
      <alignment horizontal="center"/>
    </xf>
    <xf numFmtId="0" fontId="18" fillId="0" borderId="29" xfId="1" applyFont="1" applyBorder="1" applyAlignment="1">
      <alignment horizontal="center" vertical="center" wrapText="1"/>
    </xf>
    <xf numFmtId="0" fontId="17" fillId="0" borderId="29" xfId="1" applyFont="1" applyBorder="1" applyAlignment="1">
      <alignment horizontal="center" vertical="center" wrapText="1"/>
    </xf>
    <xf numFmtId="0" fontId="18" fillId="0" borderId="37" xfId="1" applyFont="1" applyBorder="1" applyAlignment="1">
      <alignment horizontal="center" vertical="center" wrapText="1"/>
    </xf>
    <xf numFmtId="43" fontId="22" fillId="0" borderId="37" xfId="4" applyFont="1" applyBorder="1"/>
    <xf numFmtId="0" fontId="18" fillId="0" borderId="38" xfId="1" applyFont="1" applyBorder="1" applyAlignment="1">
      <alignment horizontal="center" vertical="center" wrapText="1"/>
    </xf>
    <xf numFmtId="43" fontId="19" fillId="9" borderId="39" xfId="4" applyFont="1" applyFill="1" applyBorder="1"/>
    <xf numFmtId="0" fontId="18" fillId="0" borderId="37" xfId="1" applyFont="1" applyBorder="1"/>
    <xf numFmtId="43" fontId="19" fillId="0" borderId="39" xfId="4" applyFont="1" applyBorder="1"/>
    <xf numFmtId="43" fontId="19" fillId="0" borderId="37" xfId="4" applyFont="1" applyBorder="1"/>
    <xf numFmtId="0" fontId="18" fillId="0" borderId="37" xfId="1" applyFont="1" applyBorder="1" applyAlignment="1">
      <alignment horizontal="center"/>
    </xf>
    <xf numFmtId="43" fontId="18" fillId="0" borderId="37" xfId="4" applyFont="1" applyBorder="1"/>
    <xf numFmtId="167" fontId="18" fillId="0" borderId="37" xfId="4" applyNumberFormat="1" applyFont="1" applyBorder="1"/>
    <xf numFmtId="43" fontId="18" fillId="0" borderId="38" xfId="4" applyFont="1" applyBorder="1"/>
    <xf numFmtId="167" fontId="19" fillId="0" borderId="37" xfId="4" applyNumberFormat="1" applyFont="1" applyBorder="1"/>
    <xf numFmtId="167" fontId="18" fillId="0" borderId="35" xfId="4" applyNumberFormat="1" applyFont="1" applyBorder="1" applyAlignment="1">
      <alignment horizontal="center"/>
    </xf>
    <xf numFmtId="0" fontId="18" fillId="0" borderId="34" xfId="1" applyFont="1" applyBorder="1" applyAlignment="1">
      <alignment horizontal="center" vertical="center" wrapText="1"/>
    </xf>
    <xf numFmtId="167" fontId="21" fillId="0" borderId="40" xfId="1" applyNumberFormat="1" applyFont="1" applyBorder="1" applyAlignment="1">
      <alignment horizontal="center" vertical="center" wrapText="1"/>
    </xf>
    <xf numFmtId="0" fontId="18" fillId="0" borderId="40" xfId="1" applyFont="1" applyBorder="1" applyAlignment="1">
      <alignment horizontal="center" vertical="center" wrapText="1"/>
    </xf>
    <xf numFmtId="167" fontId="19" fillId="9" borderId="41" xfId="4" applyNumberFormat="1" applyFont="1" applyFill="1" applyBorder="1"/>
    <xf numFmtId="0" fontId="18" fillId="0" borderId="40" xfId="1" applyFont="1" applyBorder="1"/>
    <xf numFmtId="167" fontId="19" fillId="0" borderId="41" xfId="4" applyNumberFormat="1" applyFont="1" applyBorder="1"/>
    <xf numFmtId="167" fontId="18" fillId="0" borderId="40" xfId="1" applyNumberFormat="1" applyFont="1" applyBorder="1" applyAlignment="1">
      <alignment horizontal="center" vertical="center" wrapText="1"/>
    </xf>
    <xf numFmtId="167" fontId="18" fillId="0" borderId="40" xfId="1" applyNumberFormat="1" applyFont="1" applyBorder="1"/>
    <xf numFmtId="167" fontId="19" fillId="0" borderId="40" xfId="4" applyNumberFormat="1" applyFont="1" applyBorder="1"/>
    <xf numFmtId="167" fontId="19" fillId="0" borderId="41" xfId="1" applyNumberFormat="1" applyFont="1" applyBorder="1"/>
    <xf numFmtId="167" fontId="18" fillId="0" borderId="41" xfId="4" applyNumberFormat="1" applyFont="1" applyBorder="1"/>
    <xf numFmtId="167" fontId="18" fillId="0" borderId="42" xfId="1" applyNumberFormat="1" applyFont="1" applyBorder="1" applyAlignment="1">
      <alignment horizontal="center" vertical="center" wrapText="1"/>
    </xf>
    <xf numFmtId="167" fontId="18" fillId="9" borderId="41" xfId="4" applyNumberFormat="1" applyFont="1" applyFill="1" applyBorder="1"/>
    <xf numFmtId="167" fontId="18" fillId="0" borderId="36" xfId="1" applyNumberFormat="1" applyFont="1" applyBorder="1"/>
    <xf numFmtId="0" fontId="18" fillId="0" borderId="34" xfId="1" applyFont="1" applyBorder="1" applyAlignment="1">
      <alignment horizontal="center" vertical="center" wrapText="1"/>
    </xf>
    <xf numFmtId="0" fontId="18" fillId="0" borderId="30" xfId="1" applyFont="1" applyBorder="1" applyAlignment="1">
      <alignment horizontal="center" vertical="center" wrapText="1"/>
    </xf>
    <xf numFmtId="0" fontId="18" fillId="0" borderId="28" xfId="1" applyFont="1" applyBorder="1" applyAlignment="1">
      <alignment horizontal="center" vertical="center" wrapText="1"/>
    </xf>
    <xf numFmtId="0" fontId="2" fillId="0" borderId="29" xfId="1" applyBorder="1" applyAlignment="1">
      <alignment horizontal="center" vertical="center" wrapText="1"/>
    </xf>
    <xf numFmtId="0" fontId="18" fillId="0" borderId="28" xfId="1" applyFont="1" applyBorder="1" applyAlignment="1">
      <alignment horizontal="center" vertical="center"/>
    </xf>
    <xf numFmtId="0" fontId="18" fillId="0" borderId="29" xfId="1" applyFont="1" applyBorder="1" applyAlignment="1">
      <alignment horizontal="center" vertical="center"/>
    </xf>
    <xf numFmtId="0" fontId="18" fillId="0" borderId="30" xfId="1" applyFont="1" applyBorder="1" applyAlignment="1">
      <alignment wrapText="1"/>
    </xf>
    <xf numFmtId="41" fontId="24" fillId="0" borderId="30" xfId="53" applyFont="1" applyFill="1" applyBorder="1" applyAlignment="1">
      <alignment vertical="center"/>
    </xf>
    <xf numFmtId="0" fontId="19" fillId="0" borderId="30" xfId="1" applyFont="1" applyBorder="1" applyAlignment="1">
      <alignment horizontal="center" vertical="center" wrapText="1"/>
    </xf>
    <xf numFmtId="41" fontId="18" fillId="0" borderId="30" xfId="184" applyFont="1" applyBorder="1" applyAlignment="1">
      <alignment horizontal="left" vertical="center" wrapText="1"/>
    </xf>
    <xf numFmtId="0" fontId="18" fillId="0" borderId="30" xfId="1" applyFont="1" applyBorder="1" applyAlignment="1">
      <alignment horizontal="center" vertical="center" wrapText="1"/>
    </xf>
    <xf numFmtId="0" fontId="18" fillId="0" borderId="28" xfId="1" applyFont="1" applyBorder="1" applyAlignment="1">
      <alignment horizontal="center" vertical="center" wrapText="1"/>
    </xf>
    <xf numFmtId="0" fontId="2" fillId="0" borderId="29" xfId="1" applyBorder="1" applyAlignment="1">
      <alignment horizontal="center" vertical="center" wrapText="1"/>
    </xf>
    <xf numFmtId="0" fontId="18" fillId="0" borderId="28" xfId="1" applyFont="1" applyBorder="1" applyAlignment="1">
      <alignment horizontal="center" vertical="center"/>
    </xf>
    <xf numFmtId="0" fontId="18" fillId="0" borderId="29" xfId="1" applyFont="1" applyBorder="1" applyAlignment="1">
      <alignment horizontal="center" vertical="center"/>
    </xf>
    <xf numFmtId="0" fontId="10" fillId="0" borderId="6" xfId="182" applyFont="1" applyFill="1" applyBorder="1" applyAlignment="1">
      <alignment horizontal="center" vertical="center" wrapText="1"/>
    </xf>
    <xf numFmtId="0" fontId="10" fillId="0" borderId="7" xfId="182" applyFont="1" applyFill="1" applyBorder="1" applyAlignment="1">
      <alignment horizontal="center" vertical="center" wrapText="1"/>
    </xf>
    <xf numFmtId="165" fontId="10" fillId="0" borderId="7" xfId="183" applyNumberFormat="1" applyFont="1" applyFill="1" applyBorder="1" applyAlignment="1">
      <alignment horizontal="center" vertical="center" wrapText="1"/>
    </xf>
    <xf numFmtId="165" fontId="10" fillId="0" borderId="7" xfId="183" applyNumberFormat="1" applyFont="1" applyFill="1" applyBorder="1" applyAlignment="1">
      <alignment horizontal="center" vertical="center"/>
    </xf>
    <xf numFmtId="166" fontId="10" fillId="0" borderId="9" xfId="183" applyNumberFormat="1" applyFont="1" applyFill="1" applyBorder="1" applyAlignment="1">
      <alignment horizontal="center" vertical="center" wrapText="1"/>
    </xf>
    <xf numFmtId="166" fontId="10" fillId="0" borderId="6" xfId="183" applyNumberFormat="1" applyFont="1" applyFill="1" applyBorder="1" applyAlignment="1">
      <alignment horizontal="center" vertical="center" wrapText="1"/>
    </xf>
    <xf numFmtId="166" fontId="10" fillId="0" borderId="7" xfId="183" applyNumberFormat="1" applyFont="1" applyFill="1" applyBorder="1" applyAlignment="1">
      <alignment horizontal="center" vertical="center" wrapText="1"/>
    </xf>
    <xf numFmtId="0" fontId="10" fillId="0" borderId="10" xfId="182" applyFont="1" applyFill="1" applyBorder="1" applyAlignment="1">
      <alignment horizontal="center" vertical="center"/>
    </xf>
    <xf numFmtId="0" fontId="10" fillId="0" borderId="11" xfId="182" applyFont="1" applyFill="1" applyBorder="1" applyAlignment="1">
      <alignment horizontal="left" vertical="top" wrapText="1"/>
    </xf>
    <xf numFmtId="0" fontId="10" fillId="0" borderId="12" xfId="182" applyFont="1" applyFill="1" applyBorder="1" applyAlignment="1">
      <alignment horizontal="left" vertical="top" wrapText="1"/>
    </xf>
    <xf numFmtId="0" fontId="10" fillId="0" borderId="12" xfId="182" applyFont="1" applyFill="1" applyBorder="1" applyAlignment="1">
      <alignment horizontal="right" vertical="top" wrapText="1"/>
    </xf>
    <xf numFmtId="0" fontId="10" fillId="0" borderId="12" xfId="182" applyFont="1" applyFill="1" applyBorder="1" applyAlignment="1">
      <alignment vertical="top" wrapText="1"/>
    </xf>
    <xf numFmtId="165" fontId="10" fillId="0" borderId="12" xfId="183" applyNumberFormat="1" applyFont="1" applyFill="1" applyBorder="1" applyAlignment="1">
      <alignment horizontal="right" vertical="top" wrapText="1"/>
    </xf>
    <xf numFmtId="165" fontId="10" fillId="0" borderId="0" xfId="183" applyNumberFormat="1" applyFont="1" applyFill="1" applyAlignment="1">
      <alignment horizontal="right" vertical="top" wrapText="1"/>
    </xf>
    <xf numFmtId="165" fontId="10" fillId="0" borderId="11" xfId="183" applyNumberFormat="1" applyFont="1" applyFill="1" applyBorder="1" applyAlignment="1">
      <alignment horizontal="right" vertical="top" wrapText="1"/>
    </xf>
    <xf numFmtId="165" fontId="11" fillId="0" borderId="13" xfId="182" applyNumberFormat="1" applyFont="1" applyFill="1" applyBorder="1" applyAlignment="1">
      <alignment vertical="top" wrapText="1"/>
    </xf>
    <xf numFmtId="0" fontId="10" fillId="0" borderId="14" xfId="182" applyFont="1" applyFill="1" applyBorder="1" applyAlignment="1">
      <alignment horizontal="left" vertical="top" wrapText="1"/>
    </xf>
    <xf numFmtId="0" fontId="10" fillId="0" borderId="15" xfId="182" applyFont="1" applyFill="1" applyBorder="1" applyAlignment="1">
      <alignment horizontal="left" vertical="top" wrapText="1"/>
    </xf>
    <xf numFmtId="0" fontId="10" fillId="0" borderId="15" xfId="182" applyFont="1" applyFill="1" applyBorder="1" applyAlignment="1">
      <alignment horizontal="right" vertical="top" wrapText="1"/>
    </xf>
    <xf numFmtId="165" fontId="10" fillId="0" borderId="15" xfId="183" applyNumberFormat="1" applyFont="1" applyFill="1" applyBorder="1" applyAlignment="1">
      <alignment horizontal="right" vertical="top" wrapText="1"/>
    </xf>
    <xf numFmtId="166" fontId="10" fillId="0" borderId="16" xfId="183" applyNumberFormat="1" applyFont="1" applyFill="1" applyBorder="1" applyAlignment="1">
      <alignment horizontal="right" vertical="top" wrapText="1"/>
    </xf>
    <xf numFmtId="166" fontId="10" fillId="0" borderId="14" xfId="183" applyNumberFormat="1" applyFont="1" applyFill="1" applyBorder="1" applyAlignment="1">
      <alignment horizontal="right" vertical="top" wrapText="1"/>
    </xf>
    <xf numFmtId="166" fontId="10" fillId="0" borderId="15" xfId="183" applyNumberFormat="1" applyFont="1" applyFill="1" applyBorder="1" applyAlignment="1">
      <alignment horizontal="right" vertical="top" wrapText="1"/>
    </xf>
    <xf numFmtId="0" fontId="10" fillId="0" borderId="17" xfId="182" applyFont="1" applyFill="1" applyBorder="1" applyAlignment="1">
      <alignment vertical="top" wrapText="1"/>
    </xf>
    <xf numFmtId="0" fontId="10" fillId="0" borderId="15" xfId="182" applyFont="1" applyFill="1" applyBorder="1" applyAlignment="1">
      <alignment vertical="top" wrapText="1"/>
    </xf>
    <xf numFmtId="165" fontId="10" fillId="0" borderId="15" xfId="183" applyNumberFormat="1" applyFont="1" applyFill="1" applyBorder="1" applyAlignment="1">
      <alignment vertical="top" wrapText="1"/>
    </xf>
    <xf numFmtId="166" fontId="10" fillId="0" borderId="16" xfId="183" applyNumberFormat="1" applyFont="1" applyFill="1" applyBorder="1" applyAlignment="1">
      <alignment vertical="top" wrapText="1"/>
    </xf>
    <xf numFmtId="166" fontId="10" fillId="0" borderId="14" xfId="183" applyNumberFormat="1" applyFont="1" applyFill="1" applyBorder="1" applyAlignment="1">
      <alignment vertical="top" wrapText="1"/>
    </xf>
    <xf numFmtId="166" fontId="10" fillId="0" borderId="15" xfId="183" applyNumberFormat="1" applyFont="1" applyFill="1" applyBorder="1" applyAlignment="1">
      <alignment vertical="top" wrapText="1"/>
    </xf>
    <xf numFmtId="0" fontId="11" fillId="0" borderId="15" xfId="182" applyFont="1" applyFill="1" applyBorder="1" applyAlignment="1">
      <alignment vertical="top" wrapText="1"/>
    </xf>
    <xf numFmtId="0" fontId="11" fillId="0" borderId="15" xfId="182" applyFont="1" applyFill="1" applyBorder="1" applyAlignment="1">
      <alignment horizontal="right" vertical="top" wrapText="1"/>
    </xf>
    <xf numFmtId="165" fontId="11" fillId="0" borderId="15" xfId="183" applyNumberFormat="1" applyFont="1" applyFill="1" applyBorder="1" applyAlignment="1">
      <alignment vertical="top" wrapText="1"/>
    </xf>
    <xf numFmtId="166" fontId="11" fillId="0" borderId="16" xfId="183" applyNumberFormat="1" applyFont="1" applyFill="1" applyBorder="1" applyAlignment="1">
      <alignment vertical="top" wrapText="1"/>
    </xf>
    <xf numFmtId="166" fontId="11" fillId="0" borderId="14" xfId="183" applyNumberFormat="1" applyFont="1" applyFill="1" applyBorder="1" applyAlignment="1">
      <alignment vertical="top" wrapText="1"/>
    </xf>
    <xf numFmtId="166" fontId="11" fillId="0" borderId="15" xfId="183" applyNumberFormat="1" applyFont="1" applyFill="1" applyBorder="1" applyAlignment="1">
      <alignment vertical="top" wrapText="1"/>
    </xf>
    <xf numFmtId="0" fontId="11" fillId="0" borderId="17" xfId="182" applyFont="1" applyFill="1" applyBorder="1" applyAlignment="1">
      <alignment vertical="top" wrapText="1"/>
    </xf>
    <xf numFmtId="0" fontId="11" fillId="0" borderId="14" xfId="182" applyFont="1" applyFill="1" applyBorder="1" applyAlignment="1">
      <alignment vertical="top" wrapText="1"/>
    </xf>
    <xf numFmtId="9" fontId="11" fillId="0" borderId="15" xfId="182" applyNumberFormat="1" applyFont="1" applyFill="1" applyBorder="1" applyAlignment="1">
      <alignment horizontal="right" vertical="top" wrapText="1"/>
    </xf>
    <xf numFmtId="9" fontId="11" fillId="0" borderId="15" xfId="182" applyNumberFormat="1" applyFont="1" applyFill="1" applyBorder="1" applyAlignment="1">
      <alignment vertical="top" wrapText="1"/>
    </xf>
    <xf numFmtId="0" fontId="10" fillId="0" borderId="17" xfId="182" quotePrefix="1" applyFont="1" applyFill="1" applyBorder="1" applyAlignment="1">
      <alignment vertical="top" wrapText="1"/>
    </xf>
    <xf numFmtId="0" fontId="11" fillId="0" borderId="19" xfId="182" applyFont="1" applyFill="1" applyBorder="1" applyAlignment="1">
      <alignment vertical="top" wrapText="1"/>
    </xf>
    <xf numFmtId="0" fontId="11" fillId="0" borderId="20" xfId="182" applyFont="1" applyFill="1" applyBorder="1" applyAlignment="1">
      <alignment vertical="top" wrapText="1"/>
    </xf>
    <xf numFmtId="0" fontId="11" fillId="0" borderId="20" xfId="182" applyFont="1" applyFill="1" applyBorder="1" applyAlignment="1">
      <alignment horizontal="right" vertical="top" wrapText="1"/>
    </xf>
    <xf numFmtId="165" fontId="11" fillId="0" borderId="20" xfId="183" applyNumberFormat="1" applyFont="1" applyFill="1" applyBorder="1" applyAlignment="1">
      <alignment vertical="top" wrapText="1"/>
    </xf>
    <xf numFmtId="166" fontId="11" fillId="0" borderId="21" xfId="183" applyNumberFormat="1" applyFont="1" applyFill="1" applyBorder="1" applyAlignment="1">
      <alignment vertical="top" wrapText="1"/>
    </xf>
    <xf numFmtId="166" fontId="11" fillId="0" borderId="19" xfId="183" applyNumberFormat="1" applyFont="1" applyFill="1" applyBorder="1" applyAlignment="1">
      <alignment vertical="top" wrapText="1"/>
    </xf>
    <xf numFmtId="166" fontId="11" fillId="0" borderId="20" xfId="183" applyNumberFormat="1" applyFont="1" applyFill="1" applyBorder="1" applyAlignment="1">
      <alignment vertical="top" wrapText="1"/>
    </xf>
    <xf numFmtId="0" fontId="11" fillId="0" borderId="22" xfId="182" applyFont="1" applyFill="1" applyBorder="1" applyAlignment="1">
      <alignment vertical="top" wrapText="1"/>
    </xf>
    <xf numFmtId="9" fontId="10" fillId="0" borderId="15" xfId="182" applyNumberFormat="1" applyFont="1" applyFill="1" applyBorder="1" applyAlignment="1">
      <alignment horizontal="right" vertical="top" wrapText="1"/>
    </xf>
    <xf numFmtId="9" fontId="10" fillId="0" borderId="15" xfId="182" applyNumberFormat="1" applyFont="1" applyFill="1" applyBorder="1" applyAlignment="1">
      <alignment vertical="top" wrapText="1"/>
    </xf>
    <xf numFmtId="0" fontId="10" fillId="0" borderId="23" xfId="182" applyFont="1" applyFill="1" applyBorder="1" applyAlignment="1">
      <alignment horizontal="left" vertical="top" wrapText="1"/>
    </xf>
    <xf numFmtId="0" fontId="10" fillId="0" borderId="24" xfId="182" applyFont="1" applyFill="1" applyBorder="1" applyAlignment="1">
      <alignment horizontal="left" vertical="top" wrapText="1"/>
    </xf>
    <xf numFmtId="0" fontId="10" fillId="0" borderId="24" xfId="182" applyFont="1" applyFill="1" applyBorder="1" applyAlignment="1">
      <alignment horizontal="right" vertical="top" wrapText="1"/>
    </xf>
    <xf numFmtId="165" fontId="10" fillId="0" borderId="24" xfId="183" applyNumberFormat="1" applyFont="1" applyFill="1" applyBorder="1" applyAlignment="1">
      <alignment horizontal="right" vertical="top" wrapText="1"/>
    </xf>
    <xf numFmtId="16" fontId="10" fillId="0" borderId="15" xfId="182" applyNumberFormat="1" applyFont="1" applyFill="1" applyBorder="1" applyAlignment="1">
      <alignment horizontal="right" vertical="top" wrapText="1"/>
    </xf>
    <xf numFmtId="16" fontId="10" fillId="0" borderId="15" xfId="182" applyNumberFormat="1" applyFont="1" applyFill="1" applyBorder="1" applyAlignment="1">
      <alignment vertical="top" wrapText="1"/>
    </xf>
    <xf numFmtId="16" fontId="11" fillId="0" borderId="15" xfId="182" applyNumberFormat="1" applyFont="1" applyFill="1" applyBorder="1" applyAlignment="1">
      <alignment horizontal="right" vertical="top" wrapText="1"/>
    </xf>
    <xf numFmtId="16" fontId="11" fillId="0" borderId="15" xfId="182" applyNumberFormat="1" applyFont="1" applyFill="1" applyBorder="1" applyAlignment="1">
      <alignment vertical="top" wrapText="1"/>
    </xf>
    <xf numFmtId="0" fontId="11" fillId="0" borderId="0" xfId="182" applyFont="1" applyFill="1"/>
    <xf numFmtId="0" fontId="11" fillId="0" borderId="0" xfId="182" applyFont="1" applyFill="1" applyAlignment="1">
      <alignment horizontal="right"/>
    </xf>
    <xf numFmtId="165" fontId="11" fillId="0" borderId="0" xfId="183" applyNumberFormat="1" applyFont="1" applyFill="1"/>
    <xf numFmtId="166" fontId="11" fillId="0" borderId="0" xfId="183" applyNumberFormat="1" applyFont="1" applyFill="1"/>
    <xf numFmtId="165" fontId="12" fillId="0" borderId="0" xfId="183" applyNumberFormat="1" applyFont="1" applyFill="1"/>
    <xf numFmtId="0" fontId="0" fillId="0" borderId="0" xfId="0" applyFill="1"/>
    <xf numFmtId="167" fontId="18" fillId="0" borderId="30" xfId="1" applyNumberFormat="1" applyFont="1" applyBorder="1" applyAlignment="1">
      <alignment horizontal="center" vertical="center" wrapText="1"/>
    </xf>
    <xf numFmtId="41" fontId="24" fillId="0" borderId="30" xfId="53" applyFont="1" applyFill="1" applyBorder="1" applyAlignment="1">
      <alignment horizontal="center" vertical="center"/>
    </xf>
    <xf numFmtId="0" fontId="2" fillId="0" borderId="47" xfId="1" applyBorder="1"/>
    <xf numFmtId="0" fontId="18" fillId="0" borderId="46" xfId="1" applyFont="1" applyBorder="1"/>
    <xf numFmtId="0" fontId="2" fillId="0" borderId="48" xfId="1" applyBorder="1"/>
    <xf numFmtId="0" fontId="2" fillId="0" borderId="50" xfId="1" applyBorder="1"/>
    <xf numFmtId="0" fontId="2" fillId="0" borderId="52" xfId="1" applyBorder="1"/>
    <xf numFmtId="167" fontId="18" fillId="0" borderId="53" xfId="4" applyNumberFormat="1" applyFont="1" applyBorder="1"/>
    <xf numFmtId="0" fontId="18" fillId="0" borderId="52" xfId="1" applyFont="1" applyBorder="1"/>
    <xf numFmtId="167" fontId="18" fillId="0" borderId="53" xfId="1" applyNumberFormat="1" applyFont="1" applyBorder="1" applyAlignment="1">
      <alignment horizontal="center" vertical="center" wrapText="1"/>
    </xf>
    <xf numFmtId="0" fontId="25" fillId="9" borderId="52" xfId="1" applyFont="1" applyFill="1" applyBorder="1"/>
    <xf numFmtId="167" fontId="19" fillId="9" borderId="54" xfId="4" applyNumberFormat="1" applyFont="1" applyFill="1" applyBorder="1"/>
    <xf numFmtId="0" fontId="18" fillId="0" borderId="52" xfId="1" applyFont="1" applyBorder="1" applyAlignment="1">
      <alignment horizontal="center"/>
    </xf>
    <xf numFmtId="167" fontId="18" fillId="0" borderId="54" xfId="4" applyNumberFormat="1" applyFont="1" applyBorder="1"/>
    <xf numFmtId="167" fontId="19" fillId="0" borderId="54" xfId="4" applyNumberFormat="1" applyFont="1" applyBorder="1"/>
    <xf numFmtId="0" fontId="2" fillId="0" borderId="0" xfId="1" applyBorder="1"/>
    <xf numFmtId="43" fontId="18" fillId="0" borderId="53" xfId="4" applyFont="1" applyBorder="1"/>
    <xf numFmtId="167" fontId="19" fillId="0" borderId="54" xfId="1" applyNumberFormat="1" applyFont="1" applyBorder="1"/>
    <xf numFmtId="0" fontId="18" fillId="0" borderId="52" xfId="1" applyFont="1" applyBorder="1" applyAlignment="1">
      <alignment vertical="center"/>
    </xf>
    <xf numFmtId="0" fontId="18" fillId="0" borderId="55" xfId="1" applyFont="1" applyBorder="1"/>
    <xf numFmtId="167" fontId="18" fillId="0" borderId="56" xfId="4" applyNumberFormat="1" applyFont="1" applyBorder="1"/>
    <xf numFmtId="167" fontId="18" fillId="9" borderId="54" xfId="4" applyNumberFormat="1" applyFont="1" applyFill="1" applyBorder="1"/>
    <xf numFmtId="0" fontId="18" fillId="0" borderId="50" xfId="1" applyFont="1" applyBorder="1"/>
    <xf numFmtId="167" fontId="18" fillId="0" borderId="51" xfId="4" applyNumberFormat="1" applyFont="1" applyBorder="1"/>
    <xf numFmtId="0" fontId="18" fillId="0" borderId="0" xfId="1" applyFont="1" applyAlignment="1">
      <alignment wrapText="1"/>
    </xf>
    <xf numFmtId="165" fontId="10" fillId="0" borderId="0" xfId="183" applyNumberFormat="1" applyFont="1" applyFill="1" applyBorder="1" applyAlignment="1">
      <alignment horizontal="right" vertical="top" wrapText="1"/>
    </xf>
    <xf numFmtId="165" fontId="10" fillId="10" borderId="16" xfId="183" applyNumberFormat="1" applyFont="1" applyFill="1" applyBorder="1" applyAlignment="1">
      <alignment horizontal="right" vertical="top" wrapText="1"/>
    </xf>
    <xf numFmtId="165" fontId="10" fillId="0" borderId="16" xfId="183" applyNumberFormat="1" applyFont="1" applyFill="1" applyBorder="1" applyAlignment="1">
      <alignment vertical="top" wrapText="1"/>
    </xf>
    <xf numFmtId="165" fontId="10" fillId="10" borderId="58" xfId="183" applyNumberFormat="1" applyFont="1" applyFill="1" applyBorder="1" applyAlignment="1">
      <alignment horizontal="right" vertical="top" wrapText="1"/>
    </xf>
    <xf numFmtId="0" fontId="11" fillId="0" borderId="30" xfId="182" applyFont="1" applyBorder="1" applyAlignment="1">
      <alignment vertical="top" wrapText="1"/>
    </xf>
    <xf numFmtId="0" fontId="10" fillId="0" borderId="30" xfId="182" applyFont="1" applyBorder="1" applyAlignment="1">
      <alignment vertical="top" wrapText="1"/>
    </xf>
    <xf numFmtId="0" fontId="10" fillId="0" borderId="31" xfId="182" applyFont="1" applyBorder="1" applyAlignment="1">
      <alignment vertical="top" wrapText="1"/>
    </xf>
    <xf numFmtId="0" fontId="10" fillId="0" borderId="32" xfId="182" applyFont="1" applyBorder="1" applyAlignment="1">
      <alignment vertical="center"/>
    </xf>
    <xf numFmtId="0" fontId="10" fillId="0" borderId="59" xfId="182" applyFont="1" applyFill="1" applyBorder="1" applyAlignment="1">
      <alignment horizontal="left" vertical="top" wrapText="1"/>
    </xf>
    <xf numFmtId="0" fontId="10" fillId="0" borderId="60" xfId="182" applyFont="1" applyFill="1" applyBorder="1" applyAlignment="1">
      <alignment horizontal="left" vertical="top" wrapText="1"/>
    </xf>
    <xf numFmtId="0" fontId="10" fillId="0" borderId="61" xfId="182" applyFont="1" applyFill="1" applyBorder="1" applyAlignment="1">
      <alignment horizontal="left" vertical="top" wrapText="1"/>
    </xf>
    <xf numFmtId="0" fontId="10" fillId="0" borderId="41" xfId="182" applyFont="1" applyFill="1" applyBorder="1" applyAlignment="1">
      <alignment horizontal="center" vertical="center" wrapText="1"/>
    </xf>
    <xf numFmtId="0" fontId="10" fillId="0" borderId="62" xfId="182" applyFont="1" applyFill="1" applyBorder="1" applyAlignment="1">
      <alignment horizontal="center" vertical="center" wrapText="1"/>
    </xf>
    <xf numFmtId="165" fontId="10" fillId="0" borderId="63" xfId="183" applyNumberFormat="1" applyFont="1" applyFill="1" applyBorder="1" applyAlignment="1">
      <alignment horizontal="center" vertical="center" wrapText="1"/>
    </xf>
    <xf numFmtId="0" fontId="11" fillId="0" borderId="37" xfId="182" applyFont="1" applyBorder="1" applyAlignment="1">
      <alignment vertical="top" wrapText="1"/>
    </xf>
    <xf numFmtId="0" fontId="10" fillId="0" borderId="37" xfId="182" applyFont="1" applyBorder="1" applyAlignment="1">
      <alignment vertical="top" wrapText="1"/>
    </xf>
    <xf numFmtId="0" fontId="10" fillId="0" borderId="64" xfId="182" applyFont="1" applyFill="1" applyBorder="1" applyAlignment="1">
      <alignment horizontal="left" vertical="top" wrapText="1"/>
    </xf>
    <xf numFmtId="0" fontId="10" fillId="0" borderId="65" xfId="182" applyFont="1" applyFill="1" applyBorder="1" applyAlignment="1">
      <alignment horizontal="left" vertical="top" wrapText="1"/>
    </xf>
    <xf numFmtId="165" fontId="10" fillId="0" borderId="66" xfId="183" applyNumberFormat="1" applyFont="1" applyFill="1" applyBorder="1" applyAlignment="1">
      <alignment vertical="top" wrapText="1"/>
    </xf>
    <xf numFmtId="0" fontId="10" fillId="0" borderId="37" xfId="182" applyFont="1" applyBorder="1" applyAlignment="1">
      <alignment horizontal="center" vertical="top" wrapText="1"/>
    </xf>
    <xf numFmtId="0" fontId="10" fillId="0" borderId="38" xfId="182" applyFont="1" applyBorder="1" applyAlignment="1">
      <alignment horizontal="center" vertical="top" wrapText="1"/>
    </xf>
    <xf numFmtId="0" fontId="16" fillId="7" borderId="25" xfId="182" applyFont="1" applyFill="1" applyBorder="1" applyAlignment="1">
      <alignment horizontal="center" vertical="center" wrapText="1"/>
    </xf>
    <xf numFmtId="0" fontId="16" fillId="7" borderId="5" xfId="182" applyFont="1" applyFill="1" applyBorder="1" applyAlignment="1">
      <alignment horizontal="center" vertical="center" wrapText="1"/>
    </xf>
    <xf numFmtId="0" fontId="16" fillId="3" borderId="25" xfId="182" applyFont="1" applyFill="1" applyBorder="1" applyAlignment="1">
      <alignment horizontal="left" wrapText="1"/>
    </xf>
    <xf numFmtId="0" fontId="16" fillId="3" borderId="5" xfId="182" applyFont="1" applyFill="1" applyBorder="1" applyAlignment="1">
      <alignment horizontal="left" wrapText="1"/>
    </xf>
    <xf numFmtId="0" fontId="14" fillId="5" borderId="25" xfId="182" applyFont="1" applyFill="1" applyBorder="1" applyAlignment="1">
      <alignment horizontal="left" wrapText="1"/>
    </xf>
    <xf numFmtId="0" fontId="14" fillId="5" borderId="5" xfId="182" applyFont="1" applyFill="1" applyBorder="1" applyAlignment="1">
      <alignment horizontal="left" wrapText="1"/>
    </xf>
    <xf numFmtId="0" fontId="14" fillId="0" borderId="27" xfId="182" applyFont="1" applyBorder="1" applyAlignment="1">
      <alignment wrapText="1"/>
    </xf>
    <xf numFmtId="0" fontId="14" fillId="0" borderId="11" xfId="182" applyFont="1" applyBorder="1" applyAlignment="1">
      <alignment wrapText="1"/>
    </xf>
    <xf numFmtId="0" fontId="14" fillId="0" borderId="2" xfId="182" applyFont="1" applyBorder="1" applyAlignment="1">
      <alignment wrapText="1"/>
    </xf>
    <xf numFmtId="0" fontId="14" fillId="5" borderId="25" xfId="182" applyFont="1" applyFill="1" applyBorder="1" applyAlignment="1">
      <alignment wrapText="1"/>
    </xf>
    <xf numFmtId="0" fontId="14" fillId="5" borderId="4" xfId="182" applyFont="1" applyFill="1" applyBorder="1" applyAlignment="1">
      <alignment wrapText="1"/>
    </xf>
    <xf numFmtId="0" fontId="14" fillId="5" borderId="5" xfId="182" applyFont="1" applyFill="1" applyBorder="1" applyAlignment="1">
      <alignment wrapText="1"/>
    </xf>
    <xf numFmtId="0" fontId="14" fillId="0" borderId="25" xfId="182" applyFont="1" applyBorder="1" applyAlignment="1">
      <alignment wrapText="1"/>
    </xf>
    <xf numFmtId="0" fontId="14" fillId="0" borderId="4" xfId="182" applyFont="1" applyBorder="1" applyAlignment="1">
      <alignment wrapText="1"/>
    </xf>
    <xf numFmtId="0" fontId="14" fillId="0" borderId="5" xfId="182" applyFont="1" applyBorder="1" applyAlignment="1">
      <alignment wrapText="1"/>
    </xf>
    <xf numFmtId="9" fontId="14" fillId="5" borderId="25" xfId="182" applyNumberFormat="1" applyFont="1" applyFill="1" applyBorder="1" applyAlignment="1">
      <alignment wrapText="1"/>
    </xf>
    <xf numFmtId="9" fontId="14" fillId="5" borderId="4" xfId="182" applyNumberFormat="1" applyFont="1" applyFill="1" applyBorder="1" applyAlignment="1">
      <alignment wrapText="1"/>
    </xf>
    <xf numFmtId="9" fontId="14" fillId="5" borderId="5" xfId="182" applyNumberFormat="1" applyFont="1" applyFill="1" applyBorder="1" applyAlignment="1">
      <alignment wrapText="1"/>
    </xf>
    <xf numFmtId="16" fontId="14" fillId="5" borderId="25" xfId="182" applyNumberFormat="1" applyFont="1" applyFill="1" applyBorder="1" applyAlignment="1">
      <alignment horizontal="left" wrapText="1"/>
    </xf>
    <xf numFmtId="16" fontId="14" fillId="5" borderId="5" xfId="182" applyNumberFormat="1" applyFont="1" applyFill="1" applyBorder="1" applyAlignment="1">
      <alignment horizontal="left" wrapText="1"/>
    </xf>
    <xf numFmtId="16" fontId="14" fillId="5" borderId="25" xfId="182" applyNumberFormat="1" applyFont="1" applyFill="1" applyBorder="1" applyAlignment="1">
      <alignment wrapText="1"/>
    </xf>
    <xf numFmtId="16" fontId="14" fillId="5" borderId="4" xfId="182" applyNumberFormat="1" applyFont="1" applyFill="1" applyBorder="1" applyAlignment="1">
      <alignment wrapText="1"/>
    </xf>
    <xf numFmtId="16" fontId="14" fillId="5" borderId="5" xfId="182" applyNumberFormat="1" applyFont="1" applyFill="1" applyBorder="1" applyAlignment="1">
      <alignment wrapText="1"/>
    </xf>
    <xf numFmtId="9" fontId="14" fillId="5" borderId="25" xfId="182" applyNumberFormat="1" applyFont="1" applyFill="1" applyBorder="1" applyAlignment="1">
      <alignment horizontal="left" wrapText="1"/>
    </xf>
    <xf numFmtId="9" fontId="14" fillId="5" borderId="5" xfId="182" applyNumberFormat="1" applyFont="1" applyFill="1" applyBorder="1" applyAlignment="1">
      <alignment horizontal="left" wrapText="1"/>
    </xf>
    <xf numFmtId="0" fontId="11" fillId="0" borderId="18" xfId="182" applyFont="1" applyBorder="1" applyAlignment="1">
      <alignment vertical="top" wrapText="1"/>
    </xf>
    <xf numFmtId="0" fontId="11" fillId="0" borderId="11" xfId="182" applyFont="1" applyBorder="1" applyAlignment="1">
      <alignment vertical="top" wrapText="1"/>
    </xf>
    <xf numFmtId="0" fontId="11" fillId="0" borderId="14" xfId="182" applyFont="1" applyBorder="1" applyAlignment="1">
      <alignment vertical="top" wrapText="1"/>
    </xf>
    <xf numFmtId="0" fontId="10" fillId="0" borderId="0" xfId="182" applyFont="1" applyAlignment="1">
      <alignment horizontal="center"/>
    </xf>
    <xf numFmtId="0" fontId="10" fillId="2" borderId="8" xfId="182" applyFont="1" applyFill="1" applyBorder="1" applyAlignment="1">
      <alignment horizontal="center" vertical="center" wrapText="1"/>
    </xf>
    <xf numFmtId="0" fontId="10" fillId="2" borderId="7" xfId="182" applyFont="1" applyFill="1" applyBorder="1" applyAlignment="1">
      <alignment horizontal="center" vertical="center" wrapText="1"/>
    </xf>
    <xf numFmtId="0" fontId="0" fillId="0" borderId="0" xfId="0" applyAlignment="1">
      <alignment horizontal="center"/>
    </xf>
    <xf numFmtId="165" fontId="11" fillId="0" borderId="0" xfId="183" applyNumberFormat="1" applyFont="1" applyAlignment="1">
      <alignment horizontal="center" vertical="center" wrapText="1"/>
    </xf>
    <xf numFmtId="0" fontId="18" fillId="0" borderId="0" xfId="1" applyFont="1" applyAlignment="1">
      <alignment horizontal="center" wrapText="1"/>
    </xf>
    <xf numFmtId="0" fontId="18" fillId="0" borderId="30" xfId="1" applyFont="1" applyBorder="1" applyAlignment="1">
      <alignment horizontal="center" vertical="center" wrapText="1"/>
    </xf>
    <xf numFmtId="0" fontId="17" fillId="0" borderId="0" xfId="1" applyFont="1" applyAlignment="1">
      <alignment horizontal="center"/>
    </xf>
    <xf numFmtId="0" fontId="17" fillId="0" borderId="0" xfId="1" applyFont="1" applyAlignment="1">
      <alignment horizontal="center" wrapText="1"/>
    </xf>
    <xf numFmtId="0" fontId="18" fillId="0" borderId="28" xfId="1" applyFont="1" applyBorder="1" applyAlignment="1">
      <alignment horizontal="center" vertical="center" wrapText="1"/>
    </xf>
    <xf numFmtId="0" fontId="2" fillId="0" borderId="29" xfId="1" applyBorder="1" applyAlignment="1">
      <alignment horizontal="center" vertical="center" wrapText="1"/>
    </xf>
    <xf numFmtId="0" fontId="18" fillId="0" borderId="29" xfId="1" applyFont="1" applyBorder="1" applyAlignment="1">
      <alignment horizontal="center" vertical="center" wrapText="1"/>
    </xf>
    <xf numFmtId="0" fontId="18" fillId="0" borderId="33" xfId="1" applyFont="1" applyBorder="1" applyAlignment="1">
      <alignment horizontal="center" vertical="center" wrapText="1"/>
    </xf>
    <xf numFmtId="0" fontId="18" fillId="0" borderId="34" xfId="1" applyFont="1" applyBorder="1" applyAlignment="1">
      <alignment horizontal="center" vertical="center" wrapText="1"/>
    </xf>
    <xf numFmtId="0" fontId="18" fillId="0" borderId="33" xfId="1" applyFont="1" applyBorder="1" applyAlignment="1">
      <alignment horizontal="center" vertical="center"/>
    </xf>
    <xf numFmtId="0" fontId="18" fillId="0" borderId="34" xfId="1" applyFont="1" applyBorder="1" applyAlignment="1">
      <alignment horizontal="center" vertical="center"/>
    </xf>
    <xf numFmtId="0" fontId="18" fillId="0" borderId="35" xfId="1" applyFont="1" applyBorder="1" applyAlignment="1">
      <alignment horizontal="center" vertical="center"/>
    </xf>
    <xf numFmtId="0" fontId="18" fillId="0" borderId="36" xfId="1" applyFont="1" applyBorder="1" applyAlignment="1">
      <alignment horizontal="center" vertical="center"/>
    </xf>
    <xf numFmtId="0" fontId="18" fillId="0" borderId="28" xfId="1" applyFont="1" applyBorder="1" applyAlignment="1">
      <alignment horizontal="center" vertical="center"/>
    </xf>
    <xf numFmtId="0" fontId="18" fillId="0" borderId="29" xfId="1" applyFont="1" applyBorder="1" applyAlignment="1">
      <alignment horizontal="center" vertical="center"/>
    </xf>
    <xf numFmtId="0" fontId="18" fillId="9" borderId="39" xfId="1" applyFont="1" applyFill="1" applyBorder="1" applyAlignment="1">
      <alignment horizontal="center" wrapText="1"/>
    </xf>
    <xf numFmtId="0" fontId="18" fillId="9" borderId="41" xfId="1" applyFont="1" applyFill="1" applyBorder="1" applyAlignment="1">
      <alignment horizontal="center" wrapText="1"/>
    </xf>
    <xf numFmtId="0" fontId="11" fillId="0" borderId="18" xfId="182" applyFont="1" applyFill="1" applyBorder="1" applyAlignment="1">
      <alignment vertical="top" wrapText="1"/>
    </xf>
    <xf numFmtId="0" fontId="11" fillId="0" borderId="11" xfId="182" applyFont="1" applyFill="1" applyBorder="1" applyAlignment="1">
      <alignment vertical="top" wrapText="1"/>
    </xf>
    <xf numFmtId="0" fontId="11" fillId="0" borderId="14" xfId="182" applyFont="1" applyFill="1" applyBorder="1" applyAlignment="1">
      <alignment vertical="top" wrapText="1"/>
    </xf>
    <xf numFmtId="0" fontId="10" fillId="0" borderId="8" xfId="182" applyFont="1" applyFill="1" applyBorder="1" applyAlignment="1">
      <alignment horizontal="center" vertical="center" wrapText="1"/>
    </xf>
    <xf numFmtId="0" fontId="10" fillId="0" borderId="7" xfId="182" applyFont="1" applyFill="1" applyBorder="1" applyAlignment="1">
      <alignment horizontal="center" vertical="center" wrapText="1"/>
    </xf>
    <xf numFmtId="0" fontId="0" fillId="0" borderId="0" xfId="0" applyFill="1" applyAlignment="1">
      <alignment horizontal="center"/>
    </xf>
    <xf numFmtId="165" fontId="11" fillId="0" borderId="0" xfId="183" applyNumberFormat="1" applyFont="1" applyFill="1" applyAlignment="1">
      <alignment horizontal="center" vertical="center" wrapText="1"/>
    </xf>
    <xf numFmtId="0" fontId="18" fillId="0" borderId="49" xfId="1" applyFont="1" applyBorder="1" applyAlignment="1">
      <alignment horizontal="center" vertical="center" wrapText="1"/>
    </xf>
    <xf numFmtId="0" fontId="18" fillId="0" borderId="51" xfId="1" applyFont="1" applyBorder="1" applyAlignment="1">
      <alignment horizontal="center" vertical="center" wrapText="1"/>
    </xf>
    <xf numFmtId="0" fontId="18" fillId="0" borderId="43" xfId="1" applyFont="1" applyBorder="1" applyAlignment="1">
      <alignment horizontal="center"/>
    </xf>
    <xf numFmtId="0" fontId="18" fillId="0" borderId="44" xfId="1" applyFont="1" applyBorder="1" applyAlignment="1">
      <alignment horizontal="center"/>
    </xf>
    <xf numFmtId="0" fontId="18" fillId="0" borderId="45" xfId="1" applyFont="1" applyBorder="1" applyAlignment="1">
      <alignment horizontal="center"/>
    </xf>
    <xf numFmtId="0" fontId="18" fillId="9" borderId="57" xfId="1" applyFont="1" applyFill="1" applyBorder="1" applyAlignment="1">
      <alignment horizontal="center" wrapText="1"/>
    </xf>
  </cellXfs>
  <cellStyles count="185">
    <cellStyle name="Comma [0]" xfId="184" builtinId="6"/>
    <cellStyle name="Comma [0] 2" xfId="7"/>
    <cellStyle name="Comma [0] 2 10" xfId="53"/>
    <cellStyle name="Comma [0] 2 11" xfId="54"/>
    <cellStyle name="Comma [0] 2 12" xfId="55"/>
    <cellStyle name="Comma [0] 2 13" xfId="56"/>
    <cellStyle name="Comma [0] 2 14" xfId="57"/>
    <cellStyle name="Comma [0] 2 15" xfId="58"/>
    <cellStyle name="Comma [0] 2 16" xfId="59"/>
    <cellStyle name="Comma [0] 2 17" xfId="60"/>
    <cellStyle name="Comma [0] 2 18" xfId="61"/>
    <cellStyle name="Comma [0] 2 19" xfId="62"/>
    <cellStyle name="Comma [0] 2 2" xfId="8"/>
    <cellStyle name="Comma [0] 2 2 10" xfId="63"/>
    <cellStyle name="Comma [0] 2 2 11" xfId="64"/>
    <cellStyle name="Comma [0] 2 2 12" xfId="65"/>
    <cellStyle name="Comma [0] 2 2 13" xfId="66"/>
    <cellStyle name="Comma [0] 2 2 14" xfId="67"/>
    <cellStyle name="Comma [0] 2 2 15" xfId="68"/>
    <cellStyle name="Comma [0] 2 2 16" xfId="69"/>
    <cellStyle name="Comma [0] 2 2 17" xfId="70"/>
    <cellStyle name="Comma [0] 2 2 18" xfId="71"/>
    <cellStyle name="Comma [0] 2 2 19" xfId="72"/>
    <cellStyle name="Comma [0] 2 2 2" xfId="73"/>
    <cellStyle name="Comma [0] 2 2 2 2" xfId="74"/>
    <cellStyle name="Comma [0] 2 2 2 2 2" xfId="75"/>
    <cellStyle name="Comma [0] 2 2 2 2 3" xfId="76"/>
    <cellStyle name="Comma [0] 2 2 2 2 4" xfId="77"/>
    <cellStyle name="Comma [0] 2 2 2 2 5" xfId="78"/>
    <cellStyle name="Comma [0] 2 2 2 2 6" xfId="79"/>
    <cellStyle name="Comma [0] 2 2 2 2 7" xfId="80"/>
    <cellStyle name="Comma [0] 2 2 2 3" xfId="81"/>
    <cellStyle name="Comma [0] 2 2 2 4" xfId="82"/>
    <cellStyle name="Comma [0] 2 2 2 5" xfId="83"/>
    <cellStyle name="Comma [0] 2 2 2 6" xfId="84"/>
    <cellStyle name="Comma [0] 2 2 2 7" xfId="85"/>
    <cellStyle name="Comma [0] 2 2 20" xfId="86"/>
    <cellStyle name="Comma [0] 2 2 21" xfId="87"/>
    <cellStyle name="Comma [0] 2 2 22" xfId="88"/>
    <cellStyle name="Comma [0] 2 2 23" xfId="89"/>
    <cellStyle name="Comma [0] 2 2 24" xfId="90"/>
    <cellStyle name="Comma [0] 2 2 25" xfId="91"/>
    <cellStyle name="Comma [0] 2 2 26" xfId="92"/>
    <cellStyle name="Comma [0] 2 2 27" xfId="93"/>
    <cellStyle name="Comma [0] 2 2 28" xfId="94"/>
    <cellStyle name="Comma [0] 2 2 29" xfId="95"/>
    <cellStyle name="Comma [0] 2 2 3" xfId="96"/>
    <cellStyle name="Comma [0] 2 2 30" xfId="97"/>
    <cellStyle name="Comma [0] 2 2 4" xfId="98"/>
    <cellStyle name="Comma [0] 2 2 5" xfId="99"/>
    <cellStyle name="Comma [0] 2 2 6" xfId="100"/>
    <cellStyle name="Comma [0] 2 2 7" xfId="101"/>
    <cellStyle name="Comma [0] 2 2 8" xfId="102"/>
    <cellStyle name="Comma [0] 2 2 9" xfId="103"/>
    <cellStyle name="Comma [0] 2 20" xfId="104"/>
    <cellStyle name="Comma [0] 2 21" xfId="105"/>
    <cellStyle name="Comma [0] 2 22" xfId="106"/>
    <cellStyle name="Comma [0] 2 23" xfId="107"/>
    <cellStyle name="Comma [0] 2 3" xfId="2"/>
    <cellStyle name="Comma [0] 2 4" xfId="9"/>
    <cellStyle name="Comma [0] 2 5" xfId="10"/>
    <cellStyle name="Comma [0] 2 6" xfId="6"/>
    <cellStyle name="Comma [0] 2 7" xfId="108"/>
    <cellStyle name="Comma [0] 2 8" xfId="109"/>
    <cellStyle name="Comma [0] 2 9" xfId="110"/>
    <cellStyle name="Comma [0] 3" xfId="11"/>
    <cellStyle name="Comma [0] 3 2" xfId="12"/>
    <cellStyle name="Comma [0] 3 2 2" xfId="13"/>
    <cellStyle name="Comma [0] 3 3" xfId="14"/>
    <cellStyle name="Comma [0] 4" xfId="15"/>
    <cellStyle name="Comma [0] 4 2" xfId="16"/>
    <cellStyle name="Comma [0] 5" xfId="17"/>
    <cellStyle name="Comma [0] 5 2" xfId="18"/>
    <cellStyle name="Comma [0] 6" xfId="19"/>
    <cellStyle name="Comma [0] 7" xfId="20"/>
    <cellStyle name="Comma 10" xfId="4"/>
    <cellStyle name="Comma 10 4" xfId="111"/>
    <cellStyle name="Comma 11" xfId="183"/>
    <cellStyle name="Comma 2" xfId="21"/>
    <cellStyle name="Comma 2 2" xfId="22"/>
    <cellStyle name="Comma 3" xfId="23"/>
    <cellStyle name="Comma 3 2" xfId="24"/>
    <cellStyle name="Comma 4" xfId="25"/>
    <cellStyle name="Comma 4 2" xfId="26"/>
    <cellStyle name="Comma 5" xfId="27"/>
    <cellStyle name="Comma 5 2" xfId="28"/>
    <cellStyle name="Comma 6" xfId="29"/>
    <cellStyle name="Comma 6 2" xfId="30"/>
    <cellStyle name="Comma 7" xfId="31"/>
    <cellStyle name="Comma 8" xfId="32"/>
    <cellStyle name="Comma 9" xfId="33"/>
    <cellStyle name="Excel Built-in Comma [0]" xfId="34"/>
    <cellStyle name="Normal" xfId="0" builtinId="0"/>
    <cellStyle name="Normal 10" xfId="35"/>
    <cellStyle name="Normal 11" xfId="36"/>
    <cellStyle name="Normal 12" xfId="182"/>
    <cellStyle name="Normal 18" xfId="37"/>
    <cellStyle name="Normal 2" xfId="1"/>
    <cellStyle name="Normal 2 2" xfId="38"/>
    <cellStyle name="Normal 2 2 10" xfId="112"/>
    <cellStyle name="Normal 2 2 11" xfId="113"/>
    <cellStyle name="Normal 2 2 12" xfId="114"/>
    <cellStyle name="Normal 2 2 13" xfId="115"/>
    <cellStyle name="Normal 2 2 14" xfId="116"/>
    <cellStyle name="Normal 2 2 15" xfId="117"/>
    <cellStyle name="Normal 2 2 16" xfId="118"/>
    <cellStyle name="Normal 2 2 17" xfId="119"/>
    <cellStyle name="Normal 2 2 18" xfId="120"/>
    <cellStyle name="Normal 2 2 19" xfId="121"/>
    <cellStyle name="Normal 2 2 2" xfId="122"/>
    <cellStyle name="Normal 2 2 2 10" xfId="123"/>
    <cellStyle name="Normal 2 2 2 11" xfId="124"/>
    <cellStyle name="Normal 2 2 2 12" xfId="125"/>
    <cellStyle name="Normal 2 2 2 13" xfId="126"/>
    <cellStyle name="Normal 2 2 2 14" xfId="127"/>
    <cellStyle name="Normal 2 2 2 15" xfId="128"/>
    <cellStyle name="Normal 2 2 2 16" xfId="129"/>
    <cellStyle name="Normal 2 2 2 17" xfId="130"/>
    <cellStyle name="Normal 2 2 2 18" xfId="131"/>
    <cellStyle name="Normal 2 2 2 19" xfId="132"/>
    <cellStyle name="Normal 2 2 2 2" xfId="133"/>
    <cellStyle name="Normal 2 2 2 2 2" xfId="134"/>
    <cellStyle name="Normal 2 2 2 2 2 2" xfId="135"/>
    <cellStyle name="Normal 2 2 2 2 2 3" xfId="136"/>
    <cellStyle name="Normal 2 2 2 2 2 4" xfId="137"/>
    <cellStyle name="Normal 2 2 2 2 2 5" xfId="138"/>
    <cellStyle name="Normal 2 2 2 2 2 6" xfId="139"/>
    <cellStyle name="Normal 2 2 2 2 2 7" xfId="140"/>
    <cellStyle name="Normal 2 2 2 2 3" xfId="141"/>
    <cellStyle name="Normal 2 2 2 2 4" xfId="142"/>
    <cellStyle name="Normal 2 2 2 2 5" xfId="143"/>
    <cellStyle name="Normal 2 2 2 2 6" xfId="144"/>
    <cellStyle name="Normal 2 2 2 2 7" xfId="145"/>
    <cellStyle name="Normal 2 2 2 20" xfId="146"/>
    <cellStyle name="Normal 2 2 2 21" xfId="147"/>
    <cellStyle name="Normal 2 2 2 22" xfId="148"/>
    <cellStyle name="Normal 2 2 2 23" xfId="149"/>
    <cellStyle name="Normal 2 2 2 24" xfId="150"/>
    <cellStyle name="Normal 2 2 2 25" xfId="151"/>
    <cellStyle name="Normal 2 2 2 26" xfId="152"/>
    <cellStyle name="Normal 2 2 2 27" xfId="153"/>
    <cellStyle name="Normal 2 2 2 28" xfId="154"/>
    <cellStyle name="Normal 2 2 2 29" xfId="155"/>
    <cellStyle name="Normal 2 2 2 3" xfId="156"/>
    <cellStyle name="Normal 2 2 2 4" xfId="157"/>
    <cellStyle name="Normal 2 2 2 5" xfId="158"/>
    <cellStyle name="Normal 2 2 2 6" xfId="159"/>
    <cellStyle name="Normal 2 2 2 7" xfId="160"/>
    <cellStyle name="Normal 2 2 2 8" xfId="161"/>
    <cellStyle name="Normal 2 2 2 9" xfId="162"/>
    <cellStyle name="Normal 2 2 20" xfId="163"/>
    <cellStyle name="Normal 2 2 21" xfId="164"/>
    <cellStyle name="Normal 2 2 22" xfId="165"/>
    <cellStyle name="Normal 2 2 23" xfId="166"/>
    <cellStyle name="Normal 2 2 24" xfId="167"/>
    <cellStyle name="Normal 2 2 25" xfId="168"/>
    <cellStyle name="Normal 2 2 26" xfId="169"/>
    <cellStyle name="Normal 2 2 27" xfId="170"/>
    <cellStyle name="Normal 2 2 28" xfId="171"/>
    <cellStyle name="Normal 2 2 29" xfId="172"/>
    <cellStyle name="Normal 2 2 3" xfId="173"/>
    <cellStyle name="Normal 2 2 4" xfId="174"/>
    <cellStyle name="Normal 2 2 5" xfId="175"/>
    <cellStyle name="Normal 2 2 6" xfId="176"/>
    <cellStyle name="Normal 2 2 7" xfId="177"/>
    <cellStyle name="Normal 2 2 8" xfId="178"/>
    <cellStyle name="Normal 2 2 9" xfId="179"/>
    <cellStyle name="Normal 2 4" xfId="180"/>
    <cellStyle name="Normal 3" xfId="39"/>
    <cellStyle name="Normal 3 2" xfId="40"/>
    <cellStyle name="Normal 4" xfId="41"/>
    <cellStyle name="Normal 4 2" xfId="42"/>
    <cellStyle name="Normal 4 3" xfId="3"/>
    <cellStyle name="Normal 5" xfId="43"/>
    <cellStyle name="Normal 5 2" xfId="44"/>
    <cellStyle name="Normal 6" xfId="45"/>
    <cellStyle name="Normal 6 2" xfId="46"/>
    <cellStyle name="Normal 6 3" xfId="47"/>
    <cellStyle name="Normal 7" xfId="48"/>
    <cellStyle name="Normal 7 2" xfId="49"/>
    <cellStyle name="Normal 8" xfId="50"/>
    <cellStyle name="Normal 8 2" xfId="5"/>
    <cellStyle name="Normal 9" xfId="51"/>
    <cellStyle name="Percent 2" xfId="52"/>
    <cellStyle name="Percent 2 2" xfId="181"/>
  </cellStyles>
  <dxfs count="0"/>
  <tableStyles count="0" defaultTableStyle="TableStyleMedium2" defaultPivotStyle="PivotStyleLight16"/>
  <colors>
    <mruColors>
      <color rgb="FFFF3399"/>
      <color rgb="FF17A95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8"/>
  <sheetViews>
    <sheetView showGridLines="0" topLeftCell="A297" workbookViewId="0">
      <selection activeCell="B316" sqref="B316"/>
    </sheetView>
  </sheetViews>
  <sheetFormatPr defaultRowHeight="12" x14ac:dyDescent="0.2"/>
  <cols>
    <col min="1" max="1" width="9" style="78" customWidth="1"/>
    <col min="2" max="3" width="63" style="78" customWidth="1"/>
    <col min="4" max="4" width="10.28515625" style="78" customWidth="1"/>
    <col min="5" max="5" width="6.7109375" style="78" customWidth="1"/>
    <col min="6" max="6" width="16" style="78" customWidth="1"/>
    <col min="7" max="7" width="12.5703125" style="78" customWidth="1"/>
    <col min="8" max="256" width="9.140625" style="78"/>
    <col min="257" max="257" width="9" style="78" customWidth="1"/>
    <col min="258" max="259" width="63" style="78" customWidth="1"/>
    <col min="260" max="260" width="13.7109375" style="78" customWidth="1"/>
    <col min="261" max="261" width="9" style="78" customWidth="1"/>
    <col min="262" max="262" width="43.140625" style="78" customWidth="1"/>
    <col min="263" max="263" width="16.42578125" style="78" customWidth="1"/>
    <col min="264" max="512" width="9.140625" style="78"/>
    <col min="513" max="513" width="9" style="78" customWidth="1"/>
    <col min="514" max="515" width="63" style="78" customWidth="1"/>
    <col min="516" max="516" width="13.7109375" style="78" customWidth="1"/>
    <col min="517" max="517" width="9" style="78" customWidth="1"/>
    <col min="518" max="518" width="43.140625" style="78" customWidth="1"/>
    <col min="519" max="519" width="16.42578125" style="78" customWidth="1"/>
    <col min="520" max="768" width="9.140625" style="78"/>
    <col min="769" max="769" width="9" style="78" customWidth="1"/>
    <col min="770" max="771" width="63" style="78" customWidth="1"/>
    <col min="772" max="772" width="13.7109375" style="78" customWidth="1"/>
    <col min="773" max="773" width="9" style="78" customWidth="1"/>
    <col min="774" max="774" width="43.140625" style="78" customWidth="1"/>
    <col min="775" max="775" width="16.42578125" style="78" customWidth="1"/>
    <col min="776" max="1024" width="9.140625" style="78"/>
    <col min="1025" max="1025" width="9" style="78" customWidth="1"/>
    <col min="1026" max="1027" width="63" style="78" customWidth="1"/>
    <col min="1028" max="1028" width="13.7109375" style="78" customWidth="1"/>
    <col min="1029" max="1029" width="9" style="78" customWidth="1"/>
    <col min="1030" max="1030" width="43.140625" style="78" customWidth="1"/>
    <col min="1031" max="1031" width="16.42578125" style="78" customWidth="1"/>
    <col min="1032" max="1280" width="9.140625" style="78"/>
    <col min="1281" max="1281" width="9" style="78" customWidth="1"/>
    <col min="1282" max="1283" width="63" style="78" customWidth="1"/>
    <col min="1284" max="1284" width="13.7109375" style="78" customWidth="1"/>
    <col min="1285" max="1285" width="9" style="78" customWidth="1"/>
    <col min="1286" max="1286" width="43.140625" style="78" customWidth="1"/>
    <col min="1287" max="1287" width="16.42578125" style="78" customWidth="1"/>
    <col min="1288" max="1536" width="9.140625" style="78"/>
    <col min="1537" max="1537" width="9" style="78" customWidth="1"/>
    <col min="1538" max="1539" width="63" style="78" customWidth="1"/>
    <col min="1540" max="1540" width="13.7109375" style="78" customWidth="1"/>
    <col min="1541" max="1541" width="9" style="78" customWidth="1"/>
    <col min="1542" max="1542" width="43.140625" style="78" customWidth="1"/>
    <col min="1543" max="1543" width="16.42578125" style="78" customWidth="1"/>
    <col min="1544" max="1792" width="9.140625" style="78"/>
    <col min="1793" max="1793" width="9" style="78" customWidth="1"/>
    <col min="1794" max="1795" width="63" style="78" customWidth="1"/>
    <col min="1796" max="1796" width="13.7109375" style="78" customWidth="1"/>
    <col min="1797" max="1797" width="9" style="78" customWidth="1"/>
    <col min="1798" max="1798" width="43.140625" style="78" customWidth="1"/>
    <col min="1799" max="1799" width="16.42578125" style="78" customWidth="1"/>
    <col min="1800" max="2048" width="9.140625" style="78"/>
    <col min="2049" max="2049" width="9" style="78" customWidth="1"/>
    <col min="2050" max="2051" width="63" style="78" customWidth="1"/>
    <col min="2052" max="2052" width="13.7109375" style="78" customWidth="1"/>
    <col min="2053" max="2053" width="9" style="78" customWidth="1"/>
    <col min="2054" max="2054" width="43.140625" style="78" customWidth="1"/>
    <col min="2055" max="2055" width="16.42578125" style="78" customWidth="1"/>
    <col min="2056" max="2304" width="9.140625" style="78"/>
    <col min="2305" max="2305" width="9" style="78" customWidth="1"/>
    <col min="2306" max="2307" width="63" style="78" customWidth="1"/>
    <col min="2308" max="2308" width="13.7109375" style="78" customWidth="1"/>
    <col min="2309" max="2309" width="9" style="78" customWidth="1"/>
    <col min="2310" max="2310" width="43.140625" style="78" customWidth="1"/>
    <col min="2311" max="2311" width="16.42578125" style="78" customWidth="1"/>
    <col min="2312" max="2560" width="9.140625" style="78"/>
    <col min="2561" max="2561" width="9" style="78" customWidth="1"/>
    <col min="2562" max="2563" width="63" style="78" customWidth="1"/>
    <col min="2564" max="2564" width="13.7109375" style="78" customWidth="1"/>
    <col min="2565" max="2565" width="9" style="78" customWidth="1"/>
    <col min="2566" max="2566" width="43.140625" style="78" customWidth="1"/>
    <col min="2567" max="2567" width="16.42578125" style="78" customWidth="1"/>
    <col min="2568" max="2816" width="9.140625" style="78"/>
    <col min="2817" max="2817" width="9" style="78" customWidth="1"/>
    <col min="2818" max="2819" width="63" style="78" customWidth="1"/>
    <col min="2820" max="2820" width="13.7109375" style="78" customWidth="1"/>
    <col min="2821" max="2821" width="9" style="78" customWidth="1"/>
    <col min="2822" max="2822" width="43.140625" style="78" customWidth="1"/>
    <col min="2823" max="2823" width="16.42578125" style="78" customWidth="1"/>
    <col min="2824" max="3072" width="9.140625" style="78"/>
    <col min="3073" max="3073" width="9" style="78" customWidth="1"/>
    <col min="3074" max="3075" width="63" style="78" customWidth="1"/>
    <col min="3076" max="3076" width="13.7109375" style="78" customWidth="1"/>
    <col min="3077" max="3077" width="9" style="78" customWidth="1"/>
    <col min="3078" max="3078" width="43.140625" style="78" customWidth="1"/>
    <col min="3079" max="3079" width="16.42578125" style="78" customWidth="1"/>
    <col min="3080" max="3328" width="9.140625" style="78"/>
    <col min="3329" max="3329" width="9" style="78" customWidth="1"/>
    <col min="3330" max="3331" width="63" style="78" customWidth="1"/>
    <col min="3332" max="3332" width="13.7109375" style="78" customWidth="1"/>
    <col min="3333" max="3333" width="9" style="78" customWidth="1"/>
    <col min="3334" max="3334" width="43.140625" style="78" customWidth="1"/>
    <col min="3335" max="3335" width="16.42578125" style="78" customWidth="1"/>
    <col min="3336" max="3584" width="9.140625" style="78"/>
    <col min="3585" max="3585" width="9" style="78" customWidth="1"/>
    <col min="3586" max="3587" width="63" style="78" customWidth="1"/>
    <col min="3588" max="3588" width="13.7109375" style="78" customWidth="1"/>
    <col min="3589" max="3589" width="9" style="78" customWidth="1"/>
    <col min="3590" max="3590" width="43.140625" style="78" customWidth="1"/>
    <col min="3591" max="3591" width="16.42578125" style="78" customWidth="1"/>
    <col min="3592" max="3840" width="9.140625" style="78"/>
    <col min="3841" max="3841" width="9" style="78" customWidth="1"/>
    <col min="3842" max="3843" width="63" style="78" customWidth="1"/>
    <col min="3844" max="3844" width="13.7109375" style="78" customWidth="1"/>
    <col min="3845" max="3845" width="9" style="78" customWidth="1"/>
    <col min="3846" max="3846" width="43.140625" style="78" customWidth="1"/>
    <col min="3847" max="3847" width="16.42578125" style="78" customWidth="1"/>
    <col min="3848" max="4096" width="9.140625" style="78"/>
    <col min="4097" max="4097" width="9" style="78" customWidth="1"/>
    <col min="4098" max="4099" width="63" style="78" customWidth="1"/>
    <col min="4100" max="4100" width="13.7109375" style="78" customWidth="1"/>
    <col min="4101" max="4101" width="9" style="78" customWidth="1"/>
    <col min="4102" max="4102" width="43.140625" style="78" customWidth="1"/>
    <col min="4103" max="4103" width="16.42578125" style="78" customWidth="1"/>
    <col min="4104" max="4352" width="9.140625" style="78"/>
    <col min="4353" max="4353" width="9" style="78" customWidth="1"/>
    <col min="4354" max="4355" width="63" style="78" customWidth="1"/>
    <col min="4356" max="4356" width="13.7109375" style="78" customWidth="1"/>
    <col min="4357" max="4357" width="9" style="78" customWidth="1"/>
    <col min="4358" max="4358" width="43.140625" style="78" customWidth="1"/>
    <col min="4359" max="4359" width="16.42578125" style="78" customWidth="1"/>
    <col min="4360" max="4608" width="9.140625" style="78"/>
    <col min="4609" max="4609" width="9" style="78" customWidth="1"/>
    <col min="4610" max="4611" width="63" style="78" customWidth="1"/>
    <col min="4612" max="4612" width="13.7109375" style="78" customWidth="1"/>
    <col min="4613" max="4613" width="9" style="78" customWidth="1"/>
    <col min="4614" max="4614" width="43.140625" style="78" customWidth="1"/>
    <col min="4615" max="4615" width="16.42578125" style="78" customWidth="1"/>
    <col min="4616" max="4864" width="9.140625" style="78"/>
    <col min="4865" max="4865" width="9" style="78" customWidth="1"/>
    <col min="4866" max="4867" width="63" style="78" customWidth="1"/>
    <col min="4868" max="4868" width="13.7109375" style="78" customWidth="1"/>
    <col min="4869" max="4869" width="9" style="78" customWidth="1"/>
    <col min="4870" max="4870" width="43.140625" style="78" customWidth="1"/>
    <col min="4871" max="4871" width="16.42578125" style="78" customWidth="1"/>
    <col min="4872" max="5120" width="9.140625" style="78"/>
    <col min="5121" max="5121" width="9" style="78" customWidth="1"/>
    <col min="5122" max="5123" width="63" style="78" customWidth="1"/>
    <col min="5124" max="5124" width="13.7109375" style="78" customWidth="1"/>
    <col min="5125" max="5125" width="9" style="78" customWidth="1"/>
    <col min="5126" max="5126" width="43.140625" style="78" customWidth="1"/>
    <col min="5127" max="5127" width="16.42578125" style="78" customWidth="1"/>
    <col min="5128" max="5376" width="9.140625" style="78"/>
    <col min="5377" max="5377" width="9" style="78" customWidth="1"/>
    <col min="5378" max="5379" width="63" style="78" customWidth="1"/>
    <col min="5380" max="5380" width="13.7109375" style="78" customWidth="1"/>
    <col min="5381" max="5381" width="9" style="78" customWidth="1"/>
    <col min="5382" max="5382" width="43.140625" style="78" customWidth="1"/>
    <col min="5383" max="5383" width="16.42578125" style="78" customWidth="1"/>
    <col min="5384" max="5632" width="9.140625" style="78"/>
    <col min="5633" max="5633" width="9" style="78" customWidth="1"/>
    <col min="5634" max="5635" width="63" style="78" customWidth="1"/>
    <col min="5636" max="5636" width="13.7109375" style="78" customWidth="1"/>
    <col min="5637" max="5637" width="9" style="78" customWidth="1"/>
    <col min="5638" max="5638" width="43.140625" style="78" customWidth="1"/>
    <col min="5639" max="5639" width="16.42578125" style="78" customWidth="1"/>
    <col min="5640" max="5888" width="9.140625" style="78"/>
    <col min="5889" max="5889" width="9" style="78" customWidth="1"/>
    <col min="5890" max="5891" width="63" style="78" customWidth="1"/>
    <col min="5892" max="5892" width="13.7109375" style="78" customWidth="1"/>
    <col min="5893" max="5893" width="9" style="78" customWidth="1"/>
    <col min="5894" max="5894" width="43.140625" style="78" customWidth="1"/>
    <col min="5895" max="5895" width="16.42578125" style="78" customWidth="1"/>
    <col min="5896" max="6144" width="9.140625" style="78"/>
    <col min="6145" max="6145" width="9" style="78" customWidth="1"/>
    <col min="6146" max="6147" width="63" style="78" customWidth="1"/>
    <col min="6148" max="6148" width="13.7109375" style="78" customWidth="1"/>
    <col min="6149" max="6149" width="9" style="78" customWidth="1"/>
    <col min="6150" max="6150" width="43.140625" style="78" customWidth="1"/>
    <col min="6151" max="6151" width="16.42578125" style="78" customWidth="1"/>
    <col min="6152" max="6400" width="9.140625" style="78"/>
    <col min="6401" max="6401" width="9" style="78" customWidth="1"/>
    <col min="6402" max="6403" width="63" style="78" customWidth="1"/>
    <col min="6404" max="6404" width="13.7109375" style="78" customWidth="1"/>
    <col min="6405" max="6405" width="9" style="78" customWidth="1"/>
    <col min="6406" max="6406" width="43.140625" style="78" customWidth="1"/>
    <col min="6407" max="6407" width="16.42578125" style="78" customWidth="1"/>
    <col min="6408" max="6656" width="9.140625" style="78"/>
    <col min="6657" max="6657" width="9" style="78" customWidth="1"/>
    <col min="6658" max="6659" width="63" style="78" customWidth="1"/>
    <col min="6660" max="6660" width="13.7109375" style="78" customWidth="1"/>
    <col min="6661" max="6661" width="9" style="78" customWidth="1"/>
    <col min="6662" max="6662" width="43.140625" style="78" customWidth="1"/>
    <col min="6663" max="6663" width="16.42578125" style="78" customWidth="1"/>
    <col min="6664" max="6912" width="9.140625" style="78"/>
    <col min="6913" max="6913" width="9" style="78" customWidth="1"/>
    <col min="6914" max="6915" width="63" style="78" customWidth="1"/>
    <col min="6916" max="6916" width="13.7109375" style="78" customWidth="1"/>
    <col min="6917" max="6917" width="9" style="78" customWidth="1"/>
    <col min="6918" max="6918" width="43.140625" style="78" customWidth="1"/>
    <col min="6919" max="6919" width="16.42578125" style="78" customWidth="1"/>
    <col min="6920" max="7168" width="9.140625" style="78"/>
    <col min="7169" max="7169" width="9" style="78" customWidth="1"/>
    <col min="7170" max="7171" width="63" style="78" customWidth="1"/>
    <col min="7172" max="7172" width="13.7109375" style="78" customWidth="1"/>
    <col min="7173" max="7173" width="9" style="78" customWidth="1"/>
    <col min="7174" max="7174" width="43.140625" style="78" customWidth="1"/>
    <col min="7175" max="7175" width="16.42578125" style="78" customWidth="1"/>
    <col min="7176" max="7424" width="9.140625" style="78"/>
    <col min="7425" max="7425" width="9" style="78" customWidth="1"/>
    <col min="7426" max="7427" width="63" style="78" customWidth="1"/>
    <col min="7428" max="7428" width="13.7109375" style="78" customWidth="1"/>
    <col min="7429" max="7429" width="9" style="78" customWidth="1"/>
    <col min="7430" max="7430" width="43.140625" style="78" customWidth="1"/>
    <col min="7431" max="7431" width="16.42578125" style="78" customWidth="1"/>
    <col min="7432" max="7680" width="9.140625" style="78"/>
    <col min="7681" max="7681" width="9" style="78" customWidth="1"/>
    <col min="7682" max="7683" width="63" style="78" customWidth="1"/>
    <col min="7684" max="7684" width="13.7109375" style="78" customWidth="1"/>
    <col min="7685" max="7685" width="9" style="78" customWidth="1"/>
    <col min="7686" max="7686" width="43.140625" style="78" customWidth="1"/>
    <col min="7687" max="7687" width="16.42578125" style="78" customWidth="1"/>
    <col min="7688" max="7936" width="9.140625" style="78"/>
    <col min="7937" max="7937" width="9" style="78" customWidth="1"/>
    <col min="7938" max="7939" width="63" style="78" customWidth="1"/>
    <col min="7940" max="7940" width="13.7109375" style="78" customWidth="1"/>
    <col min="7941" max="7941" width="9" style="78" customWidth="1"/>
    <col min="7942" max="7942" width="43.140625" style="78" customWidth="1"/>
    <col min="7943" max="7943" width="16.42578125" style="78" customWidth="1"/>
    <col min="7944" max="8192" width="9.140625" style="78"/>
    <col min="8193" max="8193" width="9" style="78" customWidth="1"/>
    <col min="8194" max="8195" width="63" style="78" customWidth="1"/>
    <col min="8196" max="8196" width="13.7109375" style="78" customWidth="1"/>
    <col min="8197" max="8197" width="9" style="78" customWidth="1"/>
    <col min="8198" max="8198" width="43.140625" style="78" customWidth="1"/>
    <col min="8199" max="8199" width="16.42578125" style="78" customWidth="1"/>
    <col min="8200" max="8448" width="9.140625" style="78"/>
    <col min="8449" max="8449" width="9" style="78" customWidth="1"/>
    <col min="8450" max="8451" width="63" style="78" customWidth="1"/>
    <col min="8452" max="8452" width="13.7109375" style="78" customWidth="1"/>
    <col min="8453" max="8453" width="9" style="78" customWidth="1"/>
    <col min="8454" max="8454" width="43.140625" style="78" customWidth="1"/>
    <col min="8455" max="8455" width="16.42578125" style="78" customWidth="1"/>
    <col min="8456" max="8704" width="9.140625" style="78"/>
    <col min="8705" max="8705" width="9" style="78" customWidth="1"/>
    <col min="8706" max="8707" width="63" style="78" customWidth="1"/>
    <col min="8708" max="8708" width="13.7109375" style="78" customWidth="1"/>
    <col min="8709" max="8709" width="9" style="78" customWidth="1"/>
    <col min="8710" max="8710" width="43.140625" style="78" customWidth="1"/>
    <col min="8711" max="8711" width="16.42578125" style="78" customWidth="1"/>
    <col min="8712" max="8960" width="9.140625" style="78"/>
    <col min="8961" max="8961" width="9" style="78" customWidth="1"/>
    <col min="8962" max="8963" width="63" style="78" customWidth="1"/>
    <col min="8964" max="8964" width="13.7109375" style="78" customWidth="1"/>
    <col min="8965" max="8965" width="9" style="78" customWidth="1"/>
    <col min="8966" max="8966" width="43.140625" style="78" customWidth="1"/>
    <col min="8967" max="8967" width="16.42578125" style="78" customWidth="1"/>
    <col min="8968" max="9216" width="9.140625" style="78"/>
    <col min="9217" max="9217" width="9" style="78" customWidth="1"/>
    <col min="9218" max="9219" width="63" style="78" customWidth="1"/>
    <col min="9220" max="9220" width="13.7109375" style="78" customWidth="1"/>
    <col min="9221" max="9221" width="9" style="78" customWidth="1"/>
    <col min="9222" max="9222" width="43.140625" style="78" customWidth="1"/>
    <col min="9223" max="9223" width="16.42578125" style="78" customWidth="1"/>
    <col min="9224" max="9472" width="9.140625" style="78"/>
    <col min="9473" max="9473" width="9" style="78" customWidth="1"/>
    <col min="9474" max="9475" width="63" style="78" customWidth="1"/>
    <col min="9476" max="9476" width="13.7109375" style="78" customWidth="1"/>
    <col min="9477" max="9477" width="9" style="78" customWidth="1"/>
    <col min="9478" max="9478" width="43.140625" style="78" customWidth="1"/>
    <col min="9479" max="9479" width="16.42578125" style="78" customWidth="1"/>
    <col min="9480" max="9728" width="9.140625" style="78"/>
    <col min="9729" max="9729" width="9" style="78" customWidth="1"/>
    <col min="9730" max="9731" width="63" style="78" customWidth="1"/>
    <col min="9732" max="9732" width="13.7109375" style="78" customWidth="1"/>
    <col min="9733" max="9733" width="9" style="78" customWidth="1"/>
    <col min="9734" max="9734" width="43.140625" style="78" customWidth="1"/>
    <col min="9735" max="9735" width="16.42578125" style="78" customWidth="1"/>
    <col min="9736" max="9984" width="9.140625" style="78"/>
    <col min="9985" max="9985" width="9" style="78" customWidth="1"/>
    <col min="9986" max="9987" width="63" style="78" customWidth="1"/>
    <col min="9988" max="9988" width="13.7109375" style="78" customWidth="1"/>
    <col min="9989" max="9989" width="9" style="78" customWidth="1"/>
    <col min="9990" max="9990" width="43.140625" style="78" customWidth="1"/>
    <col min="9991" max="9991" width="16.42578125" style="78" customWidth="1"/>
    <col min="9992" max="10240" width="9.140625" style="78"/>
    <col min="10241" max="10241" width="9" style="78" customWidth="1"/>
    <col min="10242" max="10243" width="63" style="78" customWidth="1"/>
    <col min="10244" max="10244" width="13.7109375" style="78" customWidth="1"/>
    <col min="10245" max="10245" width="9" style="78" customWidth="1"/>
    <col min="10246" max="10246" width="43.140625" style="78" customWidth="1"/>
    <col min="10247" max="10247" width="16.42578125" style="78" customWidth="1"/>
    <col min="10248" max="10496" width="9.140625" style="78"/>
    <col min="10497" max="10497" width="9" style="78" customWidth="1"/>
    <col min="10498" max="10499" width="63" style="78" customWidth="1"/>
    <col min="10500" max="10500" width="13.7109375" style="78" customWidth="1"/>
    <col min="10501" max="10501" width="9" style="78" customWidth="1"/>
    <col min="10502" max="10502" width="43.140625" style="78" customWidth="1"/>
    <col min="10503" max="10503" width="16.42578125" style="78" customWidth="1"/>
    <col min="10504" max="10752" width="9.140625" style="78"/>
    <col min="10753" max="10753" width="9" style="78" customWidth="1"/>
    <col min="10754" max="10755" width="63" style="78" customWidth="1"/>
    <col min="10756" max="10756" width="13.7109375" style="78" customWidth="1"/>
    <col min="10757" max="10757" width="9" style="78" customWidth="1"/>
    <col min="10758" max="10758" width="43.140625" style="78" customWidth="1"/>
    <col min="10759" max="10759" width="16.42578125" style="78" customWidth="1"/>
    <col min="10760" max="11008" width="9.140625" style="78"/>
    <col min="11009" max="11009" width="9" style="78" customWidth="1"/>
    <col min="11010" max="11011" width="63" style="78" customWidth="1"/>
    <col min="11012" max="11012" width="13.7109375" style="78" customWidth="1"/>
    <col min="11013" max="11013" width="9" style="78" customWidth="1"/>
    <col min="11014" max="11014" width="43.140625" style="78" customWidth="1"/>
    <col min="11015" max="11015" width="16.42578125" style="78" customWidth="1"/>
    <col min="11016" max="11264" width="9.140625" style="78"/>
    <col min="11265" max="11265" width="9" style="78" customWidth="1"/>
    <col min="11266" max="11267" width="63" style="78" customWidth="1"/>
    <col min="11268" max="11268" width="13.7109375" style="78" customWidth="1"/>
    <col min="11269" max="11269" width="9" style="78" customWidth="1"/>
    <col min="11270" max="11270" width="43.140625" style="78" customWidth="1"/>
    <col min="11271" max="11271" width="16.42578125" style="78" customWidth="1"/>
    <col min="11272" max="11520" width="9.140625" style="78"/>
    <col min="11521" max="11521" width="9" style="78" customWidth="1"/>
    <col min="11522" max="11523" width="63" style="78" customWidth="1"/>
    <col min="11524" max="11524" width="13.7109375" style="78" customWidth="1"/>
    <col min="11525" max="11525" width="9" style="78" customWidth="1"/>
    <col min="11526" max="11526" width="43.140625" style="78" customWidth="1"/>
    <col min="11527" max="11527" width="16.42578125" style="78" customWidth="1"/>
    <col min="11528" max="11776" width="9.140625" style="78"/>
    <col min="11777" max="11777" width="9" style="78" customWidth="1"/>
    <col min="11778" max="11779" width="63" style="78" customWidth="1"/>
    <col min="11780" max="11780" width="13.7109375" style="78" customWidth="1"/>
    <col min="11781" max="11781" width="9" style="78" customWidth="1"/>
    <col min="11782" max="11782" width="43.140625" style="78" customWidth="1"/>
    <col min="11783" max="11783" width="16.42578125" style="78" customWidth="1"/>
    <col min="11784" max="12032" width="9.140625" style="78"/>
    <col min="12033" max="12033" width="9" style="78" customWidth="1"/>
    <col min="12034" max="12035" width="63" style="78" customWidth="1"/>
    <col min="12036" max="12036" width="13.7109375" style="78" customWidth="1"/>
    <col min="12037" max="12037" width="9" style="78" customWidth="1"/>
    <col min="12038" max="12038" width="43.140625" style="78" customWidth="1"/>
    <col min="12039" max="12039" width="16.42578125" style="78" customWidth="1"/>
    <col min="12040" max="12288" width="9.140625" style="78"/>
    <col min="12289" max="12289" width="9" style="78" customWidth="1"/>
    <col min="12290" max="12291" width="63" style="78" customWidth="1"/>
    <col min="12292" max="12292" width="13.7109375" style="78" customWidth="1"/>
    <col min="12293" max="12293" width="9" style="78" customWidth="1"/>
    <col min="12294" max="12294" width="43.140625" style="78" customWidth="1"/>
    <col min="12295" max="12295" width="16.42578125" style="78" customWidth="1"/>
    <col min="12296" max="12544" width="9.140625" style="78"/>
    <col min="12545" max="12545" width="9" style="78" customWidth="1"/>
    <col min="12546" max="12547" width="63" style="78" customWidth="1"/>
    <col min="12548" max="12548" width="13.7109375" style="78" customWidth="1"/>
    <col min="12549" max="12549" width="9" style="78" customWidth="1"/>
    <col min="12550" max="12550" width="43.140625" style="78" customWidth="1"/>
    <col min="12551" max="12551" width="16.42578125" style="78" customWidth="1"/>
    <col min="12552" max="12800" width="9.140625" style="78"/>
    <col min="12801" max="12801" width="9" style="78" customWidth="1"/>
    <col min="12802" max="12803" width="63" style="78" customWidth="1"/>
    <col min="12804" max="12804" width="13.7109375" style="78" customWidth="1"/>
    <col min="12805" max="12805" width="9" style="78" customWidth="1"/>
    <col min="12806" max="12806" width="43.140625" style="78" customWidth="1"/>
    <col min="12807" max="12807" width="16.42578125" style="78" customWidth="1"/>
    <col min="12808" max="13056" width="9.140625" style="78"/>
    <col min="13057" max="13057" width="9" style="78" customWidth="1"/>
    <col min="13058" max="13059" width="63" style="78" customWidth="1"/>
    <col min="13060" max="13060" width="13.7109375" style="78" customWidth="1"/>
    <col min="13061" max="13061" width="9" style="78" customWidth="1"/>
    <col min="13062" max="13062" width="43.140625" style="78" customWidth="1"/>
    <col min="13063" max="13063" width="16.42578125" style="78" customWidth="1"/>
    <col min="13064" max="13312" width="9.140625" style="78"/>
    <col min="13313" max="13313" width="9" style="78" customWidth="1"/>
    <col min="13314" max="13315" width="63" style="78" customWidth="1"/>
    <col min="13316" max="13316" width="13.7109375" style="78" customWidth="1"/>
    <col min="13317" max="13317" width="9" style="78" customWidth="1"/>
    <col min="13318" max="13318" width="43.140625" style="78" customWidth="1"/>
    <col min="13319" max="13319" width="16.42578125" style="78" customWidth="1"/>
    <col min="13320" max="13568" width="9.140625" style="78"/>
    <col min="13569" max="13569" width="9" style="78" customWidth="1"/>
    <col min="13570" max="13571" width="63" style="78" customWidth="1"/>
    <col min="13572" max="13572" width="13.7109375" style="78" customWidth="1"/>
    <col min="13573" max="13573" width="9" style="78" customWidth="1"/>
    <col min="13574" max="13574" width="43.140625" style="78" customWidth="1"/>
    <col min="13575" max="13575" width="16.42578125" style="78" customWidth="1"/>
    <col min="13576" max="13824" width="9.140625" style="78"/>
    <col min="13825" max="13825" width="9" style="78" customWidth="1"/>
    <col min="13826" max="13827" width="63" style="78" customWidth="1"/>
    <col min="13828" max="13828" width="13.7109375" style="78" customWidth="1"/>
    <col min="13829" max="13829" width="9" style="78" customWidth="1"/>
    <col min="13830" max="13830" width="43.140625" style="78" customWidth="1"/>
    <col min="13831" max="13831" width="16.42578125" style="78" customWidth="1"/>
    <col min="13832" max="14080" width="9.140625" style="78"/>
    <col min="14081" max="14081" width="9" style="78" customWidth="1"/>
    <col min="14082" max="14083" width="63" style="78" customWidth="1"/>
    <col min="14084" max="14084" width="13.7109375" style="78" customWidth="1"/>
    <col min="14085" max="14085" width="9" style="78" customWidth="1"/>
    <col min="14086" max="14086" width="43.140625" style="78" customWidth="1"/>
    <col min="14087" max="14087" width="16.42578125" style="78" customWidth="1"/>
    <col min="14088" max="14336" width="9.140625" style="78"/>
    <col min="14337" max="14337" width="9" style="78" customWidth="1"/>
    <col min="14338" max="14339" width="63" style="78" customWidth="1"/>
    <col min="14340" max="14340" width="13.7109375" style="78" customWidth="1"/>
    <col min="14341" max="14341" width="9" style="78" customWidth="1"/>
    <col min="14342" max="14342" width="43.140625" style="78" customWidth="1"/>
    <col min="14343" max="14343" width="16.42578125" style="78" customWidth="1"/>
    <col min="14344" max="14592" width="9.140625" style="78"/>
    <col min="14593" max="14593" width="9" style="78" customWidth="1"/>
    <col min="14594" max="14595" width="63" style="78" customWidth="1"/>
    <col min="14596" max="14596" width="13.7109375" style="78" customWidth="1"/>
    <col min="14597" max="14597" width="9" style="78" customWidth="1"/>
    <col min="14598" max="14598" width="43.140625" style="78" customWidth="1"/>
    <col min="14599" max="14599" width="16.42578125" style="78" customWidth="1"/>
    <col min="14600" max="14848" width="9.140625" style="78"/>
    <col min="14849" max="14849" width="9" style="78" customWidth="1"/>
    <col min="14850" max="14851" width="63" style="78" customWidth="1"/>
    <col min="14852" max="14852" width="13.7109375" style="78" customWidth="1"/>
    <col min="14853" max="14853" width="9" style="78" customWidth="1"/>
    <col min="14854" max="14854" width="43.140625" style="78" customWidth="1"/>
    <col min="14855" max="14855" width="16.42578125" style="78" customWidth="1"/>
    <col min="14856" max="15104" width="9.140625" style="78"/>
    <col min="15105" max="15105" width="9" style="78" customWidth="1"/>
    <col min="15106" max="15107" width="63" style="78" customWidth="1"/>
    <col min="15108" max="15108" width="13.7109375" style="78" customWidth="1"/>
    <col min="15109" max="15109" width="9" style="78" customWidth="1"/>
    <col min="15110" max="15110" width="43.140625" style="78" customWidth="1"/>
    <col min="15111" max="15111" width="16.42578125" style="78" customWidth="1"/>
    <col min="15112" max="15360" width="9.140625" style="78"/>
    <col min="15361" max="15361" width="9" style="78" customWidth="1"/>
    <col min="15362" max="15363" width="63" style="78" customWidth="1"/>
    <col min="15364" max="15364" width="13.7109375" style="78" customWidth="1"/>
    <col min="15365" max="15365" width="9" style="78" customWidth="1"/>
    <col min="15366" max="15366" width="43.140625" style="78" customWidth="1"/>
    <col min="15367" max="15367" width="16.42578125" style="78" customWidth="1"/>
    <col min="15368" max="15616" width="9.140625" style="78"/>
    <col min="15617" max="15617" width="9" style="78" customWidth="1"/>
    <col min="15618" max="15619" width="63" style="78" customWidth="1"/>
    <col min="15620" max="15620" width="13.7109375" style="78" customWidth="1"/>
    <col min="15621" max="15621" width="9" style="78" customWidth="1"/>
    <col min="15622" max="15622" width="43.140625" style="78" customWidth="1"/>
    <col min="15623" max="15623" width="16.42578125" style="78" customWidth="1"/>
    <col min="15624" max="15872" width="9.140625" style="78"/>
    <col min="15873" max="15873" width="9" style="78" customWidth="1"/>
    <col min="15874" max="15875" width="63" style="78" customWidth="1"/>
    <col min="15876" max="15876" width="13.7109375" style="78" customWidth="1"/>
    <col min="15877" max="15877" width="9" style="78" customWidth="1"/>
    <col min="15878" max="15878" width="43.140625" style="78" customWidth="1"/>
    <col min="15879" max="15879" width="16.42578125" style="78" customWidth="1"/>
    <col min="15880" max="16128" width="9.140625" style="78"/>
    <col min="16129" max="16129" width="9" style="78" customWidth="1"/>
    <col min="16130" max="16131" width="63" style="78" customWidth="1"/>
    <col min="16132" max="16132" width="13.7109375" style="78" customWidth="1"/>
    <col min="16133" max="16133" width="9" style="78" customWidth="1"/>
    <col min="16134" max="16134" width="43.140625" style="78" customWidth="1"/>
    <col min="16135" max="16135" width="16.42578125" style="78" customWidth="1"/>
    <col min="16136" max="16384" width="9.140625" style="78"/>
  </cols>
  <sheetData>
    <row r="1" spans="1:7" ht="18" x14ac:dyDescent="0.3">
      <c r="A1" s="77" t="s">
        <v>82</v>
      </c>
      <c r="B1" s="77"/>
    </row>
    <row r="3" spans="1:7" ht="15.75" x14ac:dyDescent="0.25">
      <c r="A3" s="79" t="s">
        <v>30</v>
      </c>
      <c r="B3" s="79"/>
    </row>
    <row r="5" spans="1:7" ht="15.75" x14ac:dyDescent="0.25">
      <c r="A5" s="79" t="s">
        <v>83</v>
      </c>
      <c r="B5" s="79"/>
    </row>
    <row r="7" spans="1:7" x14ac:dyDescent="0.2">
      <c r="A7" s="80" t="s">
        <v>8</v>
      </c>
      <c r="B7" s="81" t="s">
        <v>25</v>
      </c>
      <c r="C7" s="81" t="s">
        <v>31</v>
      </c>
      <c r="D7" s="323" t="s">
        <v>32</v>
      </c>
      <c r="E7" s="324"/>
      <c r="F7" s="81" t="s">
        <v>288</v>
      </c>
      <c r="G7" s="82"/>
    </row>
    <row r="8" spans="1:7" x14ac:dyDescent="0.2">
      <c r="A8" s="83">
        <v>1</v>
      </c>
      <c r="B8" s="84" t="s">
        <v>90</v>
      </c>
      <c r="C8" s="84"/>
      <c r="D8" s="325"/>
      <c r="E8" s="326"/>
      <c r="F8" s="85" t="s">
        <v>289</v>
      </c>
      <c r="G8" s="86"/>
    </row>
    <row r="9" spans="1:7" x14ac:dyDescent="0.2">
      <c r="A9" s="87">
        <v>1.1000000000000001</v>
      </c>
      <c r="B9" s="88" t="s">
        <v>33</v>
      </c>
      <c r="C9" s="88" t="s">
        <v>34</v>
      </c>
      <c r="D9" s="88">
        <v>100</v>
      </c>
      <c r="E9" s="88" t="s">
        <v>92</v>
      </c>
      <c r="F9" s="89" t="s">
        <v>290</v>
      </c>
      <c r="G9" s="86"/>
    </row>
    <row r="10" spans="1:7" x14ac:dyDescent="0.2">
      <c r="A10" s="90" t="s">
        <v>176</v>
      </c>
      <c r="B10" s="91" t="s">
        <v>177</v>
      </c>
      <c r="C10" s="91"/>
      <c r="D10" s="327"/>
      <c r="E10" s="328"/>
      <c r="F10" s="92" t="s">
        <v>291</v>
      </c>
      <c r="G10" s="86"/>
    </row>
    <row r="11" spans="1:7" ht="12" customHeight="1" x14ac:dyDescent="0.2">
      <c r="A11" s="329"/>
      <c r="B11" s="93" t="s">
        <v>95</v>
      </c>
      <c r="C11" s="94" t="s">
        <v>178</v>
      </c>
      <c r="D11" s="332" t="s">
        <v>179</v>
      </c>
      <c r="E11" s="333"/>
      <c r="F11" s="334"/>
      <c r="G11" s="82"/>
    </row>
    <row r="12" spans="1:7" ht="12" customHeight="1" x14ac:dyDescent="0.2">
      <c r="A12" s="330"/>
      <c r="B12" s="93" t="s">
        <v>98</v>
      </c>
      <c r="C12" s="94"/>
      <c r="D12" s="332" t="s">
        <v>100</v>
      </c>
      <c r="E12" s="333"/>
      <c r="F12" s="334"/>
      <c r="G12" s="86"/>
    </row>
    <row r="13" spans="1:7" x14ac:dyDescent="0.2">
      <c r="A13" s="330"/>
      <c r="B13" s="93" t="s">
        <v>101</v>
      </c>
      <c r="C13" s="94"/>
      <c r="D13" s="332"/>
      <c r="E13" s="333"/>
      <c r="F13" s="334"/>
      <c r="G13" s="86"/>
    </row>
    <row r="14" spans="1:7" x14ac:dyDescent="0.2">
      <c r="A14" s="330"/>
      <c r="B14" s="93" t="s">
        <v>102</v>
      </c>
      <c r="C14" s="94"/>
      <c r="D14" s="332"/>
      <c r="E14" s="333"/>
      <c r="F14" s="334"/>
      <c r="G14" s="86"/>
    </row>
    <row r="15" spans="1:7" x14ac:dyDescent="0.2">
      <c r="A15" s="331"/>
      <c r="B15" s="93" t="s">
        <v>104</v>
      </c>
      <c r="C15" s="332"/>
      <c r="D15" s="333"/>
      <c r="E15" s="333"/>
      <c r="F15" s="334"/>
      <c r="G15" s="95"/>
    </row>
    <row r="16" spans="1:7" x14ac:dyDescent="0.2">
      <c r="A16" s="96"/>
      <c r="B16" s="335" t="s">
        <v>180</v>
      </c>
      <c r="C16" s="336"/>
      <c r="D16" s="336"/>
      <c r="E16" s="336"/>
      <c r="F16" s="337"/>
      <c r="G16" s="86"/>
    </row>
    <row r="17" spans="1:7" x14ac:dyDescent="0.2">
      <c r="A17" s="90" t="s">
        <v>181</v>
      </c>
      <c r="B17" s="91" t="s">
        <v>182</v>
      </c>
      <c r="C17" s="91" t="s">
        <v>40</v>
      </c>
      <c r="D17" s="327">
        <v>2200</v>
      </c>
      <c r="E17" s="328"/>
      <c r="F17" s="92" t="s">
        <v>292</v>
      </c>
      <c r="G17" s="86"/>
    </row>
    <row r="18" spans="1:7" ht="12" customHeight="1" x14ac:dyDescent="0.2">
      <c r="A18" s="329"/>
      <c r="B18" s="93" t="s">
        <v>95</v>
      </c>
      <c r="C18" s="94" t="s">
        <v>178</v>
      </c>
      <c r="D18" s="332" t="s">
        <v>179</v>
      </c>
      <c r="E18" s="333"/>
      <c r="F18" s="334"/>
      <c r="G18" s="82"/>
    </row>
    <row r="19" spans="1:7" ht="12" customHeight="1" x14ac:dyDescent="0.2">
      <c r="A19" s="330"/>
      <c r="B19" s="93" t="s">
        <v>98</v>
      </c>
      <c r="C19" s="94" t="s">
        <v>99</v>
      </c>
      <c r="D19" s="332" t="s">
        <v>100</v>
      </c>
      <c r="E19" s="333"/>
      <c r="F19" s="334"/>
      <c r="G19" s="86"/>
    </row>
    <row r="20" spans="1:7" ht="12" customHeight="1" x14ac:dyDescent="0.2">
      <c r="A20" s="330"/>
      <c r="B20" s="93" t="s">
        <v>101</v>
      </c>
      <c r="C20" s="94" t="s">
        <v>40</v>
      </c>
      <c r="D20" s="332">
        <v>2200</v>
      </c>
      <c r="E20" s="333"/>
      <c r="F20" s="334"/>
      <c r="G20" s="86"/>
    </row>
    <row r="21" spans="1:7" ht="12" customHeight="1" x14ac:dyDescent="0.2">
      <c r="A21" s="330"/>
      <c r="B21" s="93" t="s">
        <v>102</v>
      </c>
      <c r="C21" s="94" t="s">
        <v>183</v>
      </c>
      <c r="D21" s="338">
        <v>1</v>
      </c>
      <c r="E21" s="339"/>
      <c r="F21" s="340"/>
      <c r="G21" s="86"/>
    </row>
    <row r="22" spans="1:7" ht="12" customHeight="1" x14ac:dyDescent="0.2">
      <c r="A22" s="331"/>
      <c r="B22" s="93" t="s">
        <v>104</v>
      </c>
      <c r="C22" s="332" t="s">
        <v>184</v>
      </c>
      <c r="D22" s="333"/>
      <c r="E22" s="333"/>
      <c r="F22" s="334"/>
      <c r="G22" s="95"/>
    </row>
    <row r="23" spans="1:7" ht="26.25" customHeight="1" x14ac:dyDescent="0.2">
      <c r="A23" s="96"/>
      <c r="B23" s="335" t="s">
        <v>185</v>
      </c>
      <c r="C23" s="336"/>
      <c r="D23" s="336"/>
      <c r="E23" s="336"/>
      <c r="F23" s="337"/>
      <c r="G23" s="86"/>
    </row>
    <row r="24" spans="1:7" x14ac:dyDescent="0.2">
      <c r="A24" s="90" t="s">
        <v>186</v>
      </c>
      <c r="B24" s="91" t="s">
        <v>187</v>
      </c>
      <c r="C24" s="91" t="s">
        <v>39</v>
      </c>
      <c r="D24" s="327">
        <v>12</v>
      </c>
      <c r="E24" s="328"/>
      <c r="F24" s="92" t="s">
        <v>293</v>
      </c>
      <c r="G24" s="86"/>
    </row>
    <row r="25" spans="1:7" ht="12" customHeight="1" x14ac:dyDescent="0.2">
      <c r="A25" s="329"/>
      <c r="B25" s="93" t="s">
        <v>95</v>
      </c>
      <c r="C25" s="94" t="s">
        <v>178</v>
      </c>
      <c r="D25" s="332" t="s">
        <v>179</v>
      </c>
      <c r="E25" s="333"/>
      <c r="F25" s="334"/>
      <c r="G25" s="82"/>
    </row>
    <row r="26" spans="1:7" ht="12" customHeight="1" x14ac:dyDescent="0.2">
      <c r="A26" s="330"/>
      <c r="B26" s="93" t="s">
        <v>98</v>
      </c>
      <c r="C26" s="94" t="s">
        <v>99</v>
      </c>
      <c r="D26" s="332" t="s">
        <v>100</v>
      </c>
      <c r="E26" s="333"/>
      <c r="F26" s="334"/>
      <c r="G26" s="86"/>
    </row>
    <row r="27" spans="1:7" ht="12" customHeight="1" x14ac:dyDescent="0.2">
      <c r="A27" s="330"/>
      <c r="B27" s="93" t="s">
        <v>101</v>
      </c>
      <c r="C27" s="94" t="s">
        <v>39</v>
      </c>
      <c r="D27" s="332">
        <v>12</v>
      </c>
      <c r="E27" s="333"/>
      <c r="F27" s="334"/>
      <c r="G27" s="86"/>
    </row>
    <row r="28" spans="1:7" ht="12" customHeight="1" x14ac:dyDescent="0.2">
      <c r="A28" s="330"/>
      <c r="B28" s="93" t="s">
        <v>102</v>
      </c>
      <c r="C28" s="94" t="s">
        <v>188</v>
      </c>
      <c r="D28" s="338">
        <v>1</v>
      </c>
      <c r="E28" s="339"/>
      <c r="F28" s="340"/>
      <c r="G28" s="86"/>
    </row>
    <row r="29" spans="1:7" ht="12" customHeight="1" x14ac:dyDescent="0.2">
      <c r="A29" s="331"/>
      <c r="B29" s="93" t="s">
        <v>104</v>
      </c>
      <c r="C29" s="332" t="s">
        <v>184</v>
      </c>
      <c r="D29" s="333"/>
      <c r="E29" s="333"/>
      <c r="F29" s="334"/>
      <c r="G29" s="95"/>
    </row>
    <row r="30" spans="1:7" ht="21" customHeight="1" x14ac:dyDescent="0.2">
      <c r="A30" s="96"/>
      <c r="B30" s="335" t="s">
        <v>189</v>
      </c>
      <c r="C30" s="336"/>
      <c r="D30" s="336"/>
      <c r="E30" s="336"/>
      <c r="F30" s="337"/>
      <c r="G30" s="86"/>
    </row>
    <row r="31" spans="1:7" ht="12" customHeight="1" x14ac:dyDescent="0.2">
      <c r="A31" s="90" t="s">
        <v>190</v>
      </c>
      <c r="B31" s="91" t="s">
        <v>191</v>
      </c>
      <c r="C31" s="91" t="s">
        <v>13</v>
      </c>
      <c r="D31" s="327">
        <v>70</v>
      </c>
      <c r="E31" s="328"/>
      <c r="F31" s="92" t="s">
        <v>294</v>
      </c>
      <c r="G31" s="86"/>
    </row>
    <row r="32" spans="1:7" ht="12" customHeight="1" x14ac:dyDescent="0.2">
      <c r="A32" s="329"/>
      <c r="B32" s="93" t="s">
        <v>95</v>
      </c>
      <c r="C32" s="94" t="s">
        <v>178</v>
      </c>
      <c r="D32" s="332" t="s">
        <v>179</v>
      </c>
      <c r="E32" s="333"/>
      <c r="F32" s="334"/>
      <c r="G32" s="82"/>
    </row>
    <row r="33" spans="1:7" ht="12" customHeight="1" x14ac:dyDescent="0.2">
      <c r="A33" s="330"/>
      <c r="B33" s="93" t="s">
        <v>98</v>
      </c>
      <c r="C33" s="94" t="s">
        <v>99</v>
      </c>
      <c r="D33" s="332" t="s">
        <v>100</v>
      </c>
      <c r="E33" s="333"/>
      <c r="F33" s="334"/>
      <c r="G33" s="86"/>
    </row>
    <row r="34" spans="1:7" ht="12" customHeight="1" x14ac:dyDescent="0.2">
      <c r="A34" s="330"/>
      <c r="B34" s="93" t="s">
        <v>101</v>
      </c>
      <c r="C34" s="94" t="s">
        <v>13</v>
      </c>
      <c r="D34" s="332">
        <v>70</v>
      </c>
      <c r="E34" s="333"/>
      <c r="F34" s="334"/>
      <c r="G34" s="86"/>
    </row>
    <row r="35" spans="1:7" ht="12" customHeight="1" x14ac:dyDescent="0.2">
      <c r="A35" s="330"/>
      <c r="B35" s="93" t="s">
        <v>102</v>
      </c>
      <c r="C35" s="94" t="s">
        <v>193</v>
      </c>
      <c r="D35" s="338">
        <v>1</v>
      </c>
      <c r="E35" s="339"/>
      <c r="F35" s="340"/>
      <c r="G35" s="86"/>
    </row>
    <row r="36" spans="1:7" ht="12" customHeight="1" x14ac:dyDescent="0.2">
      <c r="A36" s="331"/>
      <c r="B36" s="93" t="s">
        <v>104</v>
      </c>
      <c r="C36" s="332" t="s">
        <v>184</v>
      </c>
      <c r="D36" s="333"/>
      <c r="E36" s="333"/>
      <c r="F36" s="334"/>
      <c r="G36" s="95"/>
    </row>
    <row r="37" spans="1:7" ht="24" customHeight="1" x14ac:dyDescent="0.2">
      <c r="A37" s="96"/>
      <c r="B37" s="335" t="s">
        <v>189</v>
      </c>
      <c r="C37" s="336"/>
      <c r="D37" s="336"/>
      <c r="E37" s="336"/>
      <c r="F37" s="337"/>
      <c r="G37" s="86"/>
    </row>
    <row r="38" spans="1:7" ht="24" x14ac:dyDescent="0.2">
      <c r="A38" s="90" t="s">
        <v>194</v>
      </c>
      <c r="B38" s="91" t="s">
        <v>195</v>
      </c>
      <c r="C38" s="91" t="s">
        <v>38</v>
      </c>
      <c r="D38" s="327">
        <v>12</v>
      </c>
      <c r="E38" s="328"/>
      <c r="F38" s="92" t="s">
        <v>295</v>
      </c>
      <c r="G38" s="86"/>
    </row>
    <row r="39" spans="1:7" ht="12" customHeight="1" x14ac:dyDescent="0.2">
      <c r="A39" s="329"/>
      <c r="B39" s="93" t="s">
        <v>95</v>
      </c>
      <c r="C39" s="94" t="s">
        <v>178</v>
      </c>
      <c r="D39" s="332" t="s">
        <v>179</v>
      </c>
      <c r="E39" s="333"/>
      <c r="F39" s="334"/>
      <c r="G39" s="82"/>
    </row>
    <row r="40" spans="1:7" ht="12" customHeight="1" x14ac:dyDescent="0.2">
      <c r="A40" s="330"/>
      <c r="B40" s="93" t="s">
        <v>98</v>
      </c>
      <c r="C40" s="94" t="s">
        <v>99</v>
      </c>
      <c r="D40" s="332" t="s">
        <v>100</v>
      </c>
      <c r="E40" s="333"/>
      <c r="F40" s="334"/>
      <c r="G40" s="86"/>
    </row>
    <row r="41" spans="1:7" ht="24" x14ac:dyDescent="0.2">
      <c r="A41" s="330"/>
      <c r="B41" s="93" t="s">
        <v>101</v>
      </c>
      <c r="C41" s="94" t="s">
        <v>38</v>
      </c>
      <c r="D41" s="332">
        <v>12</v>
      </c>
      <c r="E41" s="333"/>
      <c r="F41" s="334"/>
      <c r="G41" s="86"/>
    </row>
    <row r="42" spans="1:7" ht="12" customHeight="1" x14ac:dyDescent="0.2">
      <c r="A42" s="330"/>
      <c r="B42" s="93" t="s">
        <v>102</v>
      </c>
      <c r="C42" s="94" t="s">
        <v>197</v>
      </c>
      <c r="D42" s="338">
        <v>1</v>
      </c>
      <c r="E42" s="339"/>
      <c r="F42" s="340"/>
      <c r="G42" s="86"/>
    </row>
    <row r="43" spans="1:7" ht="12" customHeight="1" x14ac:dyDescent="0.2">
      <c r="A43" s="331"/>
      <c r="B43" s="93" t="s">
        <v>104</v>
      </c>
      <c r="C43" s="332" t="s">
        <v>184</v>
      </c>
      <c r="D43" s="333"/>
      <c r="E43" s="333"/>
      <c r="F43" s="334"/>
      <c r="G43" s="95"/>
    </row>
    <row r="44" spans="1:7" ht="24" customHeight="1" x14ac:dyDescent="0.2">
      <c r="A44" s="96"/>
      <c r="B44" s="335" t="s">
        <v>189</v>
      </c>
      <c r="C44" s="336"/>
      <c r="D44" s="336"/>
      <c r="E44" s="336"/>
      <c r="F44" s="337"/>
      <c r="G44" s="86"/>
    </row>
    <row r="45" spans="1:7" ht="12" customHeight="1" x14ac:dyDescent="0.2">
      <c r="A45" s="90" t="s">
        <v>198</v>
      </c>
      <c r="B45" s="91" t="s">
        <v>199</v>
      </c>
      <c r="C45" s="91" t="s">
        <v>35</v>
      </c>
      <c r="D45" s="327">
        <v>12</v>
      </c>
      <c r="E45" s="328"/>
      <c r="F45" s="92" t="s">
        <v>296</v>
      </c>
      <c r="G45" s="86"/>
    </row>
    <row r="46" spans="1:7" ht="12" customHeight="1" x14ac:dyDescent="0.2">
      <c r="A46" s="329"/>
      <c r="B46" s="93" t="s">
        <v>95</v>
      </c>
      <c r="C46" s="94" t="s">
        <v>178</v>
      </c>
      <c r="D46" s="332" t="s">
        <v>179</v>
      </c>
      <c r="E46" s="333"/>
      <c r="F46" s="334"/>
      <c r="G46" s="82"/>
    </row>
    <row r="47" spans="1:7" ht="12" customHeight="1" x14ac:dyDescent="0.2">
      <c r="A47" s="330"/>
      <c r="B47" s="93" t="s">
        <v>98</v>
      </c>
      <c r="C47" s="94" t="s">
        <v>99</v>
      </c>
      <c r="D47" s="332" t="s">
        <v>100</v>
      </c>
      <c r="E47" s="333"/>
      <c r="F47" s="334"/>
      <c r="G47" s="86"/>
    </row>
    <row r="48" spans="1:7" ht="12" customHeight="1" x14ac:dyDescent="0.2">
      <c r="A48" s="330"/>
      <c r="B48" s="93" t="s">
        <v>101</v>
      </c>
      <c r="C48" s="94" t="s">
        <v>35</v>
      </c>
      <c r="D48" s="332">
        <v>12</v>
      </c>
      <c r="E48" s="333"/>
      <c r="F48" s="334"/>
      <c r="G48" s="86"/>
    </row>
    <row r="49" spans="1:7" ht="12" customHeight="1" x14ac:dyDescent="0.2">
      <c r="A49" s="330"/>
      <c r="B49" s="93" t="s">
        <v>102</v>
      </c>
      <c r="C49" s="94" t="s">
        <v>200</v>
      </c>
      <c r="D49" s="338">
        <v>1</v>
      </c>
      <c r="E49" s="339"/>
      <c r="F49" s="340"/>
      <c r="G49" s="86"/>
    </row>
    <row r="50" spans="1:7" ht="12" customHeight="1" x14ac:dyDescent="0.2">
      <c r="A50" s="331"/>
      <c r="B50" s="93" t="s">
        <v>104</v>
      </c>
      <c r="C50" s="332" t="s">
        <v>184</v>
      </c>
      <c r="D50" s="333"/>
      <c r="E50" s="333"/>
      <c r="F50" s="334"/>
      <c r="G50" s="95"/>
    </row>
    <row r="51" spans="1:7" ht="24" customHeight="1" x14ac:dyDescent="0.2">
      <c r="A51" s="96"/>
      <c r="B51" s="335" t="s">
        <v>189</v>
      </c>
      <c r="C51" s="336"/>
      <c r="D51" s="336"/>
      <c r="E51" s="336"/>
      <c r="F51" s="337"/>
      <c r="G51" s="86"/>
    </row>
    <row r="52" spans="1:7" ht="12" customHeight="1" x14ac:dyDescent="0.2">
      <c r="A52" s="90" t="s">
        <v>201</v>
      </c>
      <c r="B52" s="91" t="s">
        <v>202</v>
      </c>
      <c r="C52" s="91" t="s">
        <v>36</v>
      </c>
      <c r="D52" s="327">
        <v>1</v>
      </c>
      <c r="E52" s="328"/>
      <c r="F52" s="92" t="s">
        <v>297</v>
      </c>
      <c r="G52" s="86"/>
    </row>
    <row r="53" spans="1:7" ht="12" customHeight="1" x14ac:dyDescent="0.2">
      <c r="A53" s="329"/>
      <c r="B53" s="93" t="s">
        <v>95</v>
      </c>
      <c r="C53" s="94" t="s">
        <v>178</v>
      </c>
      <c r="D53" s="332" t="s">
        <v>179</v>
      </c>
      <c r="E53" s="333"/>
      <c r="F53" s="334"/>
      <c r="G53" s="82"/>
    </row>
    <row r="54" spans="1:7" ht="12" customHeight="1" x14ac:dyDescent="0.2">
      <c r="A54" s="330"/>
      <c r="B54" s="93" t="s">
        <v>98</v>
      </c>
      <c r="C54" s="94" t="s">
        <v>99</v>
      </c>
      <c r="D54" s="332" t="s">
        <v>100</v>
      </c>
      <c r="E54" s="333"/>
      <c r="F54" s="334"/>
      <c r="G54" s="86"/>
    </row>
    <row r="55" spans="1:7" ht="12" customHeight="1" x14ac:dyDescent="0.2">
      <c r="A55" s="330"/>
      <c r="B55" s="93" t="s">
        <v>101</v>
      </c>
      <c r="C55" s="94" t="s">
        <v>36</v>
      </c>
      <c r="D55" s="332">
        <v>1</v>
      </c>
      <c r="E55" s="333"/>
      <c r="F55" s="334"/>
      <c r="G55" s="86"/>
    </row>
    <row r="56" spans="1:7" ht="12" customHeight="1" x14ac:dyDescent="0.2">
      <c r="A56" s="330"/>
      <c r="B56" s="93" t="s">
        <v>102</v>
      </c>
      <c r="C56" s="94" t="s">
        <v>5</v>
      </c>
      <c r="D56" s="338">
        <v>1</v>
      </c>
      <c r="E56" s="339"/>
      <c r="F56" s="340"/>
      <c r="G56" s="86"/>
    </row>
    <row r="57" spans="1:7" ht="12" customHeight="1" x14ac:dyDescent="0.2">
      <c r="A57" s="331"/>
      <c r="B57" s="93" t="s">
        <v>104</v>
      </c>
      <c r="C57" s="332" t="s">
        <v>184</v>
      </c>
      <c r="D57" s="333"/>
      <c r="E57" s="333"/>
      <c r="F57" s="334"/>
      <c r="G57" s="95"/>
    </row>
    <row r="58" spans="1:7" ht="24" customHeight="1" x14ac:dyDescent="0.2">
      <c r="A58" s="96"/>
      <c r="B58" s="335" t="s">
        <v>203</v>
      </c>
      <c r="C58" s="336"/>
      <c r="D58" s="336"/>
      <c r="E58" s="336"/>
      <c r="F58" s="337"/>
      <c r="G58" s="86"/>
    </row>
    <row r="59" spans="1:7" ht="24" x14ac:dyDescent="0.2">
      <c r="A59" s="90" t="s">
        <v>204</v>
      </c>
      <c r="B59" s="91" t="s">
        <v>205</v>
      </c>
      <c r="C59" s="91" t="s">
        <v>41</v>
      </c>
      <c r="D59" s="327">
        <v>12</v>
      </c>
      <c r="E59" s="328"/>
      <c r="F59" s="92" t="s">
        <v>292</v>
      </c>
      <c r="G59" s="86"/>
    </row>
    <row r="60" spans="1:7" ht="12" customHeight="1" x14ac:dyDescent="0.2">
      <c r="A60" s="329"/>
      <c r="B60" s="93" t="s">
        <v>95</v>
      </c>
      <c r="C60" s="94" t="s">
        <v>178</v>
      </c>
      <c r="D60" s="332" t="s">
        <v>179</v>
      </c>
      <c r="E60" s="333"/>
      <c r="F60" s="334"/>
      <c r="G60" s="82"/>
    </row>
    <row r="61" spans="1:7" ht="12" customHeight="1" x14ac:dyDescent="0.2">
      <c r="A61" s="330"/>
      <c r="B61" s="93" t="s">
        <v>98</v>
      </c>
      <c r="C61" s="94" t="s">
        <v>99</v>
      </c>
      <c r="D61" s="332" t="s">
        <v>100</v>
      </c>
      <c r="E61" s="333"/>
      <c r="F61" s="334"/>
      <c r="G61" s="86"/>
    </row>
    <row r="62" spans="1:7" ht="24" x14ac:dyDescent="0.2">
      <c r="A62" s="330"/>
      <c r="B62" s="93" t="s">
        <v>101</v>
      </c>
      <c r="C62" s="94" t="s">
        <v>41</v>
      </c>
      <c r="D62" s="332">
        <v>12</v>
      </c>
      <c r="E62" s="333"/>
      <c r="F62" s="334"/>
      <c r="G62" s="86"/>
    </row>
    <row r="63" spans="1:7" ht="12" customHeight="1" x14ac:dyDescent="0.2">
      <c r="A63" s="330"/>
      <c r="B63" s="93" t="s">
        <v>102</v>
      </c>
      <c r="C63" s="94" t="s">
        <v>206</v>
      </c>
      <c r="D63" s="338">
        <v>1</v>
      </c>
      <c r="E63" s="339"/>
      <c r="F63" s="340"/>
      <c r="G63" s="86"/>
    </row>
    <row r="64" spans="1:7" ht="12" customHeight="1" x14ac:dyDescent="0.2">
      <c r="A64" s="331"/>
      <c r="B64" s="93" t="s">
        <v>104</v>
      </c>
      <c r="C64" s="332" t="s">
        <v>184</v>
      </c>
      <c r="D64" s="333"/>
      <c r="E64" s="333"/>
      <c r="F64" s="334"/>
      <c r="G64" s="95"/>
    </row>
    <row r="65" spans="1:7" ht="24" customHeight="1" x14ac:dyDescent="0.2">
      <c r="A65" s="96"/>
      <c r="B65" s="335" t="s">
        <v>203</v>
      </c>
      <c r="C65" s="336"/>
      <c r="D65" s="336"/>
      <c r="E65" s="336"/>
      <c r="F65" s="337"/>
      <c r="G65" s="86"/>
    </row>
    <row r="66" spans="1:7" ht="12" customHeight="1" x14ac:dyDescent="0.2">
      <c r="A66" s="90" t="s">
        <v>207</v>
      </c>
      <c r="B66" s="91" t="s">
        <v>208</v>
      </c>
      <c r="C66" s="91" t="s">
        <v>14</v>
      </c>
      <c r="D66" s="327">
        <v>6</v>
      </c>
      <c r="E66" s="328"/>
      <c r="F66" s="92" t="s">
        <v>298</v>
      </c>
      <c r="G66" s="86"/>
    </row>
    <row r="67" spans="1:7" ht="12" customHeight="1" x14ac:dyDescent="0.2">
      <c r="A67" s="329"/>
      <c r="B67" s="93" t="s">
        <v>95</v>
      </c>
      <c r="C67" s="94" t="s">
        <v>178</v>
      </c>
      <c r="D67" s="332" t="s">
        <v>179</v>
      </c>
      <c r="E67" s="333"/>
      <c r="F67" s="334"/>
      <c r="G67" s="82"/>
    </row>
    <row r="68" spans="1:7" ht="12" customHeight="1" x14ac:dyDescent="0.2">
      <c r="A68" s="330"/>
      <c r="B68" s="93" t="s">
        <v>98</v>
      </c>
      <c r="C68" s="94" t="s">
        <v>99</v>
      </c>
      <c r="D68" s="332" t="s">
        <v>100</v>
      </c>
      <c r="E68" s="333"/>
      <c r="F68" s="334"/>
      <c r="G68" s="86"/>
    </row>
    <row r="69" spans="1:7" ht="12" customHeight="1" x14ac:dyDescent="0.2">
      <c r="A69" s="330"/>
      <c r="B69" s="93" t="s">
        <v>101</v>
      </c>
      <c r="C69" s="94" t="s">
        <v>14</v>
      </c>
      <c r="D69" s="332">
        <v>6</v>
      </c>
      <c r="E69" s="333"/>
      <c r="F69" s="334"/>
      <c r="G69" s="86"/>
    </row>
    <row r="70" spans="1:7" ht="12" customHeight="1" x14ac:dyDescent="0.2">
      <c r="A70" s="330"/>
      <c r="B70" s="93" t="s">
        <v>102</v>
      </c>
      <c r="C70" s="94" t="s">
        <v>210</v>
      </c>
      <c r="D70" s="338">
        <v>1</v>
      </c>
      <c r="E70" s="339"/>
      <c r="F70" s="340"/>
      <c r="G70" s="86"/>
    </row>
    <row r="71" spans="1:7" ht="12" customHeight="1" x14ac:dyDescent="0.2">
      <c r="A71" s="331"/>
      <c r="B71" s="93" t="s">
        <v>104</v>
      </c>
      <c r="C71" s="332" t="s">
        <v>184</v>
      </c>
      <c r="D71" s="333"/>
      <c r="E71" s="333"/>
      <c r="F71" s="334"/>
      <c r="G71" s="95"/>
    </row>
    <row r="72" spans="1:7" ht="24" customHeight="1" x14ac:dyDescent="0.2">
      <c r="A72" s="96"/>
      <c r="B72" s="335" t="s">
        <v>211</v>
      </c>
      <c r="C72" s="336"/>
      <c r="D72" s="336"/>
      <c r="E72" s="336"/>
      <c r="F72" s="337"/>
      <c r="G72" s="86"/>
    </row>
    <row r="73" spans="1:7" ht="12" customHeight="1" x14ac:dyDescent="0.2">
      <c r="A73" s="90" t="s">
        <v>212</v>
      </c>
      <c r="B73" s="91" t="s">
        <v>213</v>
      </c>
      <c r="C73" s="91" t="s">
        <v>42</v>
      </c>
      <c r="D73" s="327">
        <v>12</v>
      </c>
      <c r="E73" s="328"/>
      <c r="F73" s="92" t="s">
        <v>298</v>
      </c>
      <c r="G73" s="86"/>
    </row>
    <row r="74" spans="1:7" ht="12" customHeight="1" x14ac:dyDescent="0.2">
      <c r="A74" s="329"/>
      <c r="B74" s="93" t="s">
        <v>95</v>
      </c>
      <c r="C74" s="94" t="s">
        <v>178</v>
      </c>
      <c r="D74" s="332" t="s">
        <v>179</v>
      </c>
      <c r="E74" s="333"/>
      <c r="F74" s="334"/>
      <c r="G74" s="82"/>
    </row>
    <row r="75" spans="1:7" ht="12" customHeight="1" x14ac:dyDescent="0.2">
      <c r="A75" s="330"/>
      <c r="B75" s="93" t="s">
        <v>98</v>
      </c>
      <c r="C75" s="94" t="s">
        <v>99</v>
      </c>
      <c r="D75" s="332" t="s">
        <v>100</v>
      </c>
      <c r="E75" s="333"/>
      <c r="F75" s="334"/>
      <c r="G75" s="86"/>
    </row>
    <row r="76" spans="1:7" ht="12" customHeight="1" x14ac:dyDescent="0.2">
      <c r="A76" s="330"/>
      <c r="B76" s="93" t="s">
        <v>101</v>
      </c>
      <c r="C76" s="94" t="s">
        <v>42</v>
      </c>
      <c r="D76" s="332">
        <v>12</v>
      </c>
      <c r="E76" s="333"/>
      <c r="F76" s="334"/>
      <c r="G76" s="86"/>
    </row>
    <row r="77" spans="1:7" ht="12" customHeight="1" x14ac:dyDescent="0.2">
      <c r="A77" s="330"/>
      <c r="B77" s="93" t="s">
        <v>102</v>
      </c>
      <c r="C77" s="94" t="s">
        <v>214</v>
      </c>
      <c r="D77" s="338">
        <v>1</v>
      </c>
      <c r="E77" s="339"/>
      <c r="F77" s="340"/>
      <c r="G77" s="86"/>
    </row>
    <row r="78" spans="1:7" ht="12" customHeight="1" x14ac:dyDescent="0.2">
      <c r="A78" s="331"/>
      <c r="B78" s="93" t="s">
        <v>104</v>
      </c>
      <c r="C78" s="332" t="s">
        <v>184</v>
      </c>
      <c r="D78" s="333"/>
      <c r="E78" s="333"/>
      <c r="F78" s="334"/>
      <c r="G78" s="95"/>
    </row>
    <row r="79" spans="1:7" ht="24" customHeight="1" x14ac:dyDescent="0.2">
      <c r="A79" s="96"/>
      <c r="B79" s="335" t="s">
        <v>211</v>
      </c>
      <c r="C79" s="336"/>
      <c r="D79" s="336"/>
      <c r="E79" s="336"/>
      <c r="F79" s="337"/>
      <c r="G79" s="86"/>
    </row>
    <row r="80" spans="1:7" ht="24" x14ac:dyDescent="0.2">
      <c r="A80" s="90" t="s">
        <v>215</v>
      </c>
      <c r="B80" s="91" t="s">
        <v>216</v>
      </c>
      <c r="C80" s="91" t="s">
        <v>43</v>
      </c>
      <c r="D80" s="327">
        <v>1</v>
      </c>
      <c r="E80" s="328"/>
      <c r="F80" s="92" t="s">
        <v>299</v>
      </c>
      <c r="G80" s="86"/>
    </row>
    <row r="81" spans="1:7" ht="12" customHeight="1" x14ac:dyDescent="0.2">
      <c r="A81" s="329"/>
      <c r="B81" s="93" t="s">
        <v>95</v>
      </c>
      <c r="C81" s="94" t="s">
        <v>178</v>
      </c>
      <c r="D81" s="332" t="s">
        <v>179</v>
      </c>
      <c r="E81" s="333"/>
      <c r="F81" s="334"/>
      <c r="G81" s="82"/>
    </row>
    <row r="82" spans="1:7" ht="12" customHeight="1" x14ac:dyDescent="0.2">
      <c r="A82" s="330"/>
      <c r="B82" s="93" t="s">
        <v>98</v>
      </c>
      <c r="C82" s="94" t="s">
        <v>99</v>
      </c>
      <c r="D82" s="332" t="s">
        <v>100</v>
      </c>
      <c r="E82" s="333"/>
      <c r="F82" s="334"/>
      <c r="G82" s="86"/>
    </row>
    <row r="83" spans="1:7" ht="24" x14ac:dyDescent="0.2">
      <c r="A83" s="330"/>
      <c r="B83" s="93" t="s">
        <v>101</v>
      </c>
      <c r="C83" s="94" t="s">
        <v>43</v>
      </c>
      <c r="D83" s="332">
        <v>1</v>
      </c>
      <c r="E83" s="333"/>
      <c r="F83" s="334"/>
      <c r="G83" s="86"/>
    </row>
    <row r="84" spans="1:7" ht="12" customHeight="1" x14ac:dyDescent="0.2">
      <c r="A84" s="330"/>
      <c r="B84" s="93" t="s">
        <v>102</v>
      </c>
      <c r="C84" s="94" t="s">
        <v>218</v>
      </c>
      <c r="D84" s="338">
        <v>1</v>
      </c>
      <c r="E84" s="339"/>
      <c r="F84" s="340"/>
      <c r="G84" s="86"/>
    </row>
    <row r="85" spans="1:7" ht="12" customHeight="1" x14ac:dyDescent="0.2">
      <c r="A85" s="331"/>
      <c r="B85" s="93" t="s">
        <v>104</v>
      </c>
      <c r="C85" s="332" t="s">
        <v>105</v>
      </c>
      <c r="D85" s="333"/>
      <c r="E85" s="333"/>
      <c r="F85" s="334"/>
      <c r="G85" s="95"/>
    </row>
    <row r="86" spans="1:7" ht="24" customHeight="1" x14ac:dyDescent="0.2">
      <c r="A86" s="96"/>
      <c r="B86" s="335" t="s">
        <v>211</v>
      </c>
      <c r="C86" s="336"/>
      <c r="D86" s="336"/>
      <c r="E86" s="336"/>
      <c r="F86" s="337"/>
      <c r="G86" s="86"/>
    </row>
    <row r="87" spans="1:7" ht="12" customHeight="1" x14ac:dyDescent="0.2">
      <c r="A87" s="90" t="s">
        <v>219</v>
      </c>
      <c r="B87" s="91" t="s">
        <v>220</v>
      </c>
      <c r="C87" s="91" t="s">
        <v>37</v>
      </c>
      <c r="D87" s="327">
        <v>12</v>
      </c>
      <c r="E87" s="328"/>
      <c r="F87" s="92" t="s">
        <v>300</v>
      </c>
      <c r="G87" s="86"/>
    </row>
    <row r="88" spans="1:7" ht="12" customHeight="1" x14ac:dyDescent="0.2">
      <c r="A88" s="329"/>
      <c r="B88" s="93" t="s">
        <v>95</v>
      </c>
      <c r="C88" s="94" t="s">
        <v>178</v>
      </c>
      <c r="D88" s="332" t="s">
        <v>179</v>
      </c>
      <c r="E88" s="333"/>
      <c r="F88" s="334"/>
      <c r="G88" s="82"/>
    </row>
    <row r="89" spans="1:7" ht="12" customHeight="1" x14ac:dyDescent="0.2">
      <c r="A89" s="330"/>
      <c r="B89" s="93" t="s">
        <v>98</v>
      </c>
      <c r="C89" s="94" t="s">
        <v>99</v>
      </c>
      <c r="D89" s="332" t="s">
        <v>100</v>
      </c>
      <c r="E89" s="333"/>
      <c r="F89" s="334"/>
      <c r="G89" s="86"/>
    </row>
    <row r="90" spans="1:7" ht="12" customHeight="1" x14ac:dyDescent="0.2">
      <c r="A90" s="330"/>
      <c r="B90" s="93" t="s">
        <v>101</v>
      </c>
      <c r="C90" s="94" t="s">
        <v>37</v>
      </c>
      <c r="D90" s="332">
        <v>12</v>
      </c>
      <c r="E90" s="333"/>
      <c r="F90" s="334"/>
      <c r="G90" s="86"/>
    </row>
    <row r="91" spans="1:7" ht="12" customHeight="1" x14ac:dyDescent="0.2">
      <c r="A91" s="330"/>
      <c r="B91" s="93" t="s">
        <v>102</v>
      </c>
      <c r="C91" s="94" t="s">
        <v>221</v>
      </c>
      <c r="D91" s="338">
        <v>1</v>
      </c>
      <c r="E91" s="339"/>
      <c r="F91" s="340"/>
      <c r="G91" s="86"/>
    </row>
    <row r="92" spans="1:7" ht="12" customHeight="1" x14ac:dyDescent="0.2">
      <c r="A92" s="331"/>
      <c r="B92" s="93" t="s">
        <v>104</v>
      </c>
      <c r="C92" s="332" t="s">
        <v>184</v>
      </c>
      <c r="D92" s="333"/>
      <c r="E92" s="333"/>
      <c r="F92" s="334"/>
      <c r="G92" s="95"/>
    </row>
    <row r="93" spans="1:7" ht="24" customHeight="1" x14ac:dyDescent="0.2">
      <c r="A93" s="96"/>
      <c r="B93" s="335" t="s">
        <v>211</v>
      </c>
      <c r="C93" s="336"/>
      <c r="D93" s="336"/>
      <c r="E93" s="336"/>
      <c r="F93" s="337"/>
      <c r="G93" s="86"/>
    </row>
    <row r="94" spans="1:7" x14ac:dyDescent="0.2">
      <c r="A94" s="87">
        <v>1.2</v>
      </c>
      <c r="B94" s="88" t="s">
        <v>44</v>
      </c>
      <c r="C94" s="88" t="s">
        <v>7</v>
      </c>
      <c r="D94" s="88">
        <v>100</v>
      </c>
      <c r="E94" s="88" t="s">
        <v>92</v>
      </c>
      <c r="F94" s="89" t="s">
        <v>301</v>
      </c>
      <c r="G94" s="86"/>
    </row>
    <row r="95" spans="1:7" ht="12" customHeight="1" x14ac:dyDescent="0.2">
      <c r="A95" s="90" t="s">
        <v>222</v>
      </c>
      <c r="B95" s="91" t="s">
        <v>223</v>
      </c>
      <c r="C95" s="91" t="s">
        <v>45</v>
      </c>
      <c r="D95" s="327">
        <v>1</v>
      </c>
      <c r="E95" s="328"/>
      <c r="F95" s="92" t="s">
        <v>302</v>
      </c>
      <c r="G95" s="86"/>
    </row>
    <row r="96" spans="1:7" ht="12" customHeight="1" x14ac:dyDescent="0.2">
      <c r="A96" s="329"/>
      <c r="B96" s="93" t="s">
        <v>95</v>
      </c>
      <c r="C96" s="94" t="s">
        <v>224</v>
      </c>
      <c r="D96" s="332" t="s">
        <v>179</v>
      </c>
      <c r="E96" s="333"/>
      <c r="F96" s="334"/>
      <c r="G96" s="82"/>
    </row>
    <row r="97" spans="1:7" ht="12" customHeight="1" x14ac:dyDescent="0.2">
      <c r="A97" s="330"/>
      <c r="B97" s="93" t="s">
        <v>98</v>
      </c>
      <c r="C97" s="94" t="s">
        <v>99</v>
      </c>
      <c r="D97" s="332" t="s">
        <v>100</v>
      </c>
      <c r="E97" s="333"/>
      <c r="F97" s="334"/>
      <c r="G97" s="86"/>
    </row>
    <row r="98" spans="1:7" ht="12" customHeight="1" x14ac:dyDescent="0.2">
      <c r="A98" s="330"/>
      <c r="B98" s="93" t="s">
        <v>101</v>
      </c>
      <c r="C98" s="94" t="s">
        <v>45</v>
      </c>
      <c r="D98" s="332">
        <v>1</v>
      </c>
      <c r="E98" s="333"/>
      <c r="F98" s="334"/>
      <c r="G98" s="86"/>
    </row>
    <row r="99" spans="1:7" ht="12" customHeight="1" x14ac:dyDescent="0.2">
      <c r="A99" s="330"/>
      <c r="B99" s="93" t="s">
        <v>102</v>
      </c>
      <c r="C99" s="94" t="s">
        <v>225</v>
      </c>
      <c r="D99" s="338">
        <v>1</v>
      </c>
      <c r="E99" s="339"/>
      <c r="F99" s="340"/>
      <c r="G99" s="86"/>
    </row>
    <row r="100" spans="1:7" ht="12" customHeight="1" x14ac:dyDescent="0.2">
      <c r="A100" s="331"/>
      <c r="B100" s="93" t="s">
        <v>104</v>
      </c>
      <c r="C100" s="332" t="s">
        <v>184</v>
      </c>
      <c r="D100" s="333"/>
      <c r="E100" s="333"/>
      <c r="F100" s="334"/>
      <c r="G100" s="95"/>
    </row>
    <row r="101" spans="1:7" ht="24" customHeight="1" x14ac:dyDescent="0.2">
      <c r="A101" s="96"/>
      <c r="B101" s="335" t="s">
        <v>189</v>
      </c>
      <c r="C101" s="336"/>
      <c r="D101" s="336"/>
      <c r="E101" s="336"/>
      <c r="F101" s="337"/>
      <c r="G101" s="86"/>
    </row>
    <row r="102" spans="1:7" ht="12" customHeight="1" x14ac:dyDescent="0.2">
      <c r="A102" s="90" t="s">
        <v>226</v>
      </c>
      <c r="B102" s="91" t="s">
        <v>227</v>
      </c>
      <c r="C102" s="91" t="s">
        <v>47</v>
      </c>
      <c r="D102" s="327">
        <v>33</v>
      </c>
      <c r="E102" s="328"/>
      <c r="F102" s="92" t="s">
        <v>303</v>
      </c>
      <c r="G102" s="86"/>
    </row>
    <row r="103" spans="1:7" ht="12" customHeight="1" x14ac:dyDescent="0.2">
      <c r="A103" s="329"/>
      <c r="B103" s="93" t="s">
        <v>95</v>
      </c>
      <c r="C103" s="94" t="s">
        <v>224</v>
      </c>
      <c r="D103" s="332" t="s">
        <v>179</v>
      </c>
      <c r="E103" s="333"/>
      <c r="F103" s="334"/>
      <c r="G103" s="82"/>
    </row>
    <row r="104" spans="1:7" ht="12" customHeight="1" x14ac:dyDescent="0.2">
      <c r="A104" s="330"/>
      <c r="B104" s="93" t="s">
        <v>98</v>
      </c>
      <c r="C104" s="94" t="s">
        <v>99</v>
      </c>
      <c r="D104" s="332" t="s">
        <v>100</v>
      </c>
      <c r="E104" s="333"/>
      <c r="F104" s="334"/>
      <c r="G104" s="86"/>
    </row>
    <row r="105" spans="1:7" ht="12" customHeight="1" x14ac:dyDescent="0.2">
      <c r="A105" s="330"/>
      <c r="B105" s="93" t="s">
        <v>101</v>
      </c>
      <c r="C105" s="94" t="s">
        <v>47</v>
      </c>
      <c r="D105" s="332">
        <v>33</v>
      </c>
      <c r="E105" s="333"/>
      <c r="F105" s="334"/>
      <c r="G105" s="86"/>
    </row>
    <row r="106" spans="1:7" ht="12" customHeight="1" x14ac:dyDescent="0.2">
      <c r="A106" s="330"/>
      <c r="B106" s="93" t="s">
        <v>102</v>
      </c>
      <c r="C106" s="94" t="s">
        <v>228</v>
      </c>
      <c r="D106" s="338">
        <v>1</v>
      </c>
      <c r="E106" s="339"/>
      <c r="F106" s="340"/>
      <c r="G106" s="86"/>
    </row>
    <row r="107" spans="1:7" ht="12" customHeight="1" x14ac:dyDescent="0.2">
      <c r="A107" s="331"/>
      <c r="B107" s="93" t="s">
        <v>104</v>
      </c>
      <c r="C107" s="332" t="s">
        <v>184</v>
      </c>
      <c r="D107" s="333"/>
      <c r="E107" s="333"/>
      <c r="F107" s="334"/>
      <c r="G107" s="95"/>
    </row>
    <row r="108" spans="1:7" ht="24" customHeight="1" x14ac:dyDescent="0.2">
      <c r="A108" s="96"/>
      <c r="B108" s="335" t="s">
        <v>189</v>
      </c>
      <c r="C108" s="336"/>
      <c r="D108" s="336"/>
      <c r="E108" s="336"/>
      <c r="F108" s="337"/>
      <c r="G108" s="86"/>
    </row>
    <row r="109" spans="1:7" ht="12" customHeight="1" x14ac:dyDescent="0.2">
      <c r="A109" s="90" t="s">
        <v>229</v>
      </c>
      <c r="B109" s="91" t="s">
        <v>230</v>
      </c>
      <c r="C109" s="91" t="s">
        <v>15</v>
      </c>
      <c r="D109" s="327">
        <v>56</v>
      </c>
      <c r="E109" s="328"/>
      <c r="F109" s="92" t="s">
        <v>304</v>
      </c>
      <c r="G109" s="86"/>
    </row>
    <row r="110" spans="1:7" ht="12" customHeight="1" x14ac:dyDescent="0.2">
      <c r="A110" s="329"/>
      <c r="B110" s="93" t="s">
        <v>95</v>
      </c>
      <c r="C110" s="94" t="s">
        <v>224</v>
      </c>
      <c r="D110" s="332" t="s">
        <v>179</v>
      </c>
      <c r="E110" s="333"/>
      <c r="F110" s="334"/>
      <c r="G110" s="82"/>
    </row>
    <row r="111" spans="1:7" ht="12" customHeight="1" x14ac:dyDescent="0.2">
      <c r="A111" s="330"/>
      <c r="B111" s="93" t="s">
        <v>98</v>
      </c>
      <c r="C111" s="94" t="s">
        <v>99</v>
      </c>
      <c r="D111" s="332" t="s">
        <v>100</v>
      </c>
      <c r="E111" s="333"/>
      <c r="F111" s="334"/>
      <c r="G111" s="86"/>
    </row>
    <row r="112" spans="1:7" ht="12" customHeight="1" x14ac:dyDescent="0.2">
      <c r="A112" s="330"/>
      <c r="B112" s="93" t="s">
        <v>101</v>
      </c>
      <c r="C112" s="94" t="s">
        <v>15</v>
      </c>
      <c r="D112" s="332">
        <v>56</v>
      </c>
      <c r="E112" s="333"/>
      <c r="F112" s="334"/>
      <c r="G112" s="86"/>
    </row>
    <row r="113" spans="1:7" ht="12" customHeight="1" x14ac:dyDescent="0.2">
      <c r="A113" s="330"/>
      <c r="B113" s="93" t="s">
        <v>102</v>
      </c>
      <c r="C113" s="94" t="s">
        <v>231</v>
      </c>
      <c r="D113" s="338">
        <v>1</v>
      </c>
      <c r="E113" s="339"/>
      <c r="F113" s="340"/>
      <c r="G113" s="86"/>
    </row>
    <row r="114" spans="1:7" ht="12" customHeight="1" x14ac:dyDescent="0.2">
      <c r="A114" s="331"/>
      <c r="B114" s="93" t="s">
        <v>104</v>
      </c>
      <c r="C114" s="332" t="s">
        <v>184</v>
      </c>
      <c r="D114" s="333"/>
      <c r="E114" s="333"/>
      <c r="F114" s="334"/>
      <c r="G114" s="95"/>
    </row>
    <row r="115" spans="1:7" ht="24" customHeight="1" x14ac:dyDescent="0.2">
      <c r="A115" s="96"/>
      <c r="B115" s="335" t="s">
        <v>189</v>
      </c>
      <c r="C115" s="336"/>
      <c r="D115" s="336"/>
      <c r="E115" s="336"/>
      <c r="F115" s="337"/>
      <c r="G115" s="86"/>
    </row>
    <row r="116" spans="1:7" ht="12" customHeight="1" x14ac:dyDescent="0.2">
      <c r="A116" s="90" t="s">
        <v>232</v>
      </c>
      <c r="B116" s="91" t="s">
        <v>233</v>
      </c>
      <c r="C116" s="91" t="s">
        <v>46</v>
      </c>
      <c r="D116" s="327">
        <v>1</v>
      </c>
      <c r="E116" s="328"/>
      <c r="F116" s="92" t="s">
        <v>305</v>
      </c>
      <c r="G116" s="86"/>
    </row>
    <row r="117" spans="1:7" ht="12" customHeight="1" x14ac:dyDescent="0.2">
      <c r="A117" s="329"/>
      <c r="B117" s="93" t="s">
        <v>95</v>
      </c>
      <c r="C117" s="94" t="s">
        <v>224</v>
      </c>
      <c r="D117" s="332" t="s">
        <v>179</v>
      </c>
      <c r="E117" s="333"/>
      <c r="F117" s="334"/>
      <c r="G117" s="82"/>
    </row>
    <row r="118" spans="1:7" ht="12" customHeight="1" x14ac:dyDescent="0.2">
      <c r="A118" s="330"/>
      <c r="B118" s="93" t="s">
        <v>98</v>
      </c>
      <c r="C118" s="94" t="s">
        <v>99</v>
      </c>
      <c r="D118" s="332" t="s">
        <v>100</v>
      </c>
      <c r="E118" s="333"/>
      <c r="F118" s="334"/>
      <c r="G118" s="86"/>
    </row>
    <row r="119" spans="1:7" ht="12" customHeight="1" x14ac:dyDescent="0.2">
      <c r="A119" s="330"/>
      <c r="B119" s="93" t="s">
        <v>101</v>
      </c>
      <c r="C119" s="94" t="s">
        <v>46</v>
      </c>
      <c r="D119" s="332">
        <v>1</v>
      </c>
      <c r="E119" s="333"/>
      <c r="F119" s="334"/>
      <c r="G119" s="86"/>
    </row>
    <row r="120" spans="1:7" ht="12" customHeight="1" x14ac:dyDescent="0.2">
      <c r="A120" s="330"/>
      <c r="B120" s="93" t="s">
        <v>102</v>
      </c>
      <c r="C120" s="94" t="s">
        <v>234</v>
      </c>
      <c r="D120" s="338">
        <v>1</v>
      </c>
      <c r="E120" s="339"/>
      <c r="F120" s="340"/>
      <c r="G120" s="86"/>
    </row>
    <row r="121" spans="1:7" ht="12" customHeight="1" x14ac:dyDescent="0.2">
      <c r="A121" s="331"/>
      <c r="B121" s="93" t="s">
        <v>104</v>
      </c>
      <c r="C121" s="332" t="s">
        <v>184</v>
      </c>
      <c r="D121" s="333"/>
      <c r="E121" s="333"/>
      <c r="F121" s="334"/>
      <c r="G121" s="95"/>
    </row>
    <row r="122" spans="1:7" ht="24" customHeight="1" x14ac:dyDescent="0.2">
      <c r="A122" s="96"/>
      <c r="B122" s="335" t="s">
        <v>189</v>
      </c>
      <c r="C122" s="336"/>
      <c r="D122" s="336"/>
      <c r="E122" s="336"/>
      <c r="F122" s="337"/>
      <c r="G122" s="86"/>
    </row>
    <row r="123" spans="1:7" ht="12" customHeight="1" x14ac:dyDescent="0.2">
      <c r="A123" s="90" t="s">
        <v>235</v>
      </c>
      <c r="B123" s="91" t="s">
        <v>236</v>
      </c>
      <c r="C123" s="91" t="s">
        <v>16</v>
      </c>
      <c r="D123" s="327">
        <v>26</v>
      </c>
      <c r="E123" s="328"/>
      <c r="F123" s="92" t="s">
        <v>306</v>
      </c>
      <c r="G123" s="86"/>
    </row>
    <row r="124" spans="1:7" ht="12" customHeight="1" x14ac:dyDescent="0.2">
      <c r="A124" s="329"/>
      <c r="B124" s="93" t="s">
        <v>95</v>
      </c>
      <c r="C124" s="94" t="s">
        <v>224</v>
      </c>
      <c r="D124" s="332" t="s">
        <v>179</v>
      </c>
      <c r="E124" s="333"/>
      <c r="F124" s="334"/>
      <c r="G124" s="82"/>
    </row>
    <row r="125" spans="1:7" ht="12" customHeight="1" x14ac:dyDescent="0.2">
      <c r="A125" s="330"/>
      <c r="B125" s="93" t="s">
        <v>98</v>
      </c>
      <c r="C125" s="94" t="s">
        <v>99</v>
      </c>
      <c r="D125" s="332" t="s">
        <v>100</v>
      </c>
      <c r="E125" s="333"/>
      <c r="F125" s="334"/>
      <c r="G125" s="86"/>
    </row>
    <row r="126" spans="1:7" ht="12" customHeight="1" x14ac:dyDescent="0.2">
      <c r="A126" s="330"/>
      <c r="B126" s="93" t="s">
        <v>101</v>
      </c>
      <c r="C126" s="94" t="s">
        <v>16</v>
      </c>
      <c r="D126" s="332">
        <v>26</v>
      </c>
      <c r="E126" s="333"/>
      <c r="F126" s="334"/>
      <c r="G126" s="86"/>
    </row>
    <row r="127" spans="1:7" ht="12" customHeight="1" x14ac:dyDescent="0.2">
      <c r="A127" s="330"/>
      <c r="B127" s="93" t="s">
        <v>102</v>
      </c>
      <c r="C127" s="94" t="s">
        <v>237</v>
      </c>
      <c r="D127" s="338">
        <v>1</v>
      </c>
      <c r="E127" s="339"/>
      <c r="F127" s="340"/>
      <c r="G127" s="86"/>
    </row>
    <row r="128" spans="1:7" ht="12" customHeight="1" x14ac:dyDescent="0.2">
      <c r="A128" s="331"/>
      <c r="B128" s="93" t="s">
        <v>104</v>
      </c>
      <c r="C128" s="332" t="s">
        <v>184</v>
      </c>
      <c r="D128" s="333"/>
      <c r="E128" s="333"/>
      <c r="F128" s="334"/>
      <c r="G128" s="95"/>
    </row>
    <row r="129" spans="1:7" ht="24" customHeight="1" x14ac:dyDescent="0.2">
      <c r="A129" s="96"/>
      <c r="B129" s="335" t="s">
        <v>189</v>
      </c>
      <c r="C129" s="336"/>
      <c r="D129" s="336"/>
      <c r="E129" s="336"/>
      <c r="F129" s="337"/>
      <c r="G129" s="86"/>
    </row>
    <row r="130" spans="1:7" ht="12" customHeight="1" x14ac:dyDescent="0.2">
      <c r="A130" s="90" t="s">
        <v>238</v>
      </c>
      <c r="B130" s="91" t="s">
        <v>239</v>
      </c>
      <c r="C130" s="91" t="s">
        <v>48</v>
      </c>
      <c r="D130" s="327">
        <v>38</v>
      </c>
      <c r="E130" s="328"/>
      <c r="F130" s="92" t="s">
        <v>296</v>
      </c>
      <c r="G130" s="86"/>
    </row>
    <row r="131" spans="1:7" ht="12" customHeight="1" x14ac:dyDescent="0.2">
      <c r="A131" s="329"/>
      <c r="B131" s="93" t="s">
        <v>95</v>
      </c>
      <c r="C131" s="94" t="s">
        <v>224</v>
      </c>
      <c r="D131" s="332" t="s">
        <v>179</v>
      </c>
      <c r="E131" s="333"/>
      <c r="F131" s="334"/>
      <c r="G131" s="82"/>
    </row>
    <row r="132" spans="1:7" ht="12" customHeight="1" x14ac:dyDescent="0.2">
      <c r="A132" s="330"/>
      <c r="B132" s="93" t="s">
        <v>98</v>
      </c>
      <c r="C132" s="94" t="s">
        <v>99</v>
      </c>
      <c r="D132" s="332" t="s">
        <v>100</v>
      </c>
      <c r="E132" s="333"/>
      <c r="F132" s="334"/>
      <c r="G132" s="86"/>
    </row>
    <row r="133" spans="1:7" ht="12" customHeight="1" x14ac:dyDescent="0.2">
      <c r="A133" s="330"/>
      <c r="B133" s="93" t="s">
        <v>101</v>
      </c>
      <c r="C133" s="94" t="s">
        <v>48</v>
      </c>
      <c r="D133" s="332">
        <v>38</v>
      </c>
      <c r="E133" s="333"/>
      <c r="F133" s="334"/>
      <c r="G133" s="86"/>
    </row>
    <row r="134" spans="1:7" ht="12" customHeight="1" x14ac:dyDescent="0.2">
      <c r="A134" s="330"/>
      <c r="B134" s="93" t="s">
        <v>102</v>
      </c>
      <c r="C134" s="94" t="s">
        <v>241</v>
      </c>
      <c r="D134" s="338">
        <v>1</v>
      </c>
      <c r="E134" s="339"/>
      <c r="F134" s="340"/>
      <c r="G134" s="86"/>
    </row>
    <row r="135" spans="1:7" ht="12" customHeight="1" x14ac:dyDescent="0.2">
      <c r="A135" s="331"/>
      <c r="B135" s="93" t="s">
        <v>104</v>
      </c>
      <c r="C135" s="332" t="s">
        <v>184</v>
      </c>
      <c r="D135" s="333"/>
      <c r="E135" s="333"/>
      <c r="F135" s="334"/>
      <c r="G135" s="95"/>
    </row>
    <row r="136" spans="1:7" ht="24" customHeight="1" x14ac:dyDescent="0.2">
      <c r="A136" s="96"/>
      <c r="B136" s="335" t="s">
        <v>189</v>
      </c>
      <c r="C136" s="336"/>
      <c r="D136" s="336"/>
      <c r="E136" s="336"/>
      <c r="F136" s="337"/>
      <c r="G136" s="86"/>
    </row>
    <row r="137" spans="1:7" ht="12" customHeight="1" x14ac:dyDescent="0.2">
      <c r="A137" s="90" t="s">
        <v>242</v>
      </c>
      <c r="B137" s="91" t="s">
        <v>243</v>
      </c>
      <c r="C137" s="91" t="s">
        <v>51</v>
      </c>
      <c r="D137" s="327">
        <v>1</v>
      </c>
      <c r="E137" s="328"/>
      <c r="F137" s="92" t="s">
        <v>307</v>
      </c>
      <c r="G137" s="86"/>
    </row>
    <row r="138" spans="1:7" ht="12" customHeight="1" x14ac:dyDescent="0.2">
      <c r="A138" s="329"/>
      <c r="B138" s="93" t="s">
        <v>95</v>
      </c>
      <c r="C138" s="94" t="s">
        <v>224</v>
      </c>
      <c r="D138" s="332" t="s">
        <v>179</v>
      </c>
      <c r="E138" s="333"/>
      <c r="F138" s="334"/>
      <c r="G138" s="82"/>
    </row>
    <row r="139" spans="1:7" ht="12" customHeight="1" x14ac:dyDescent="0.2">
      <c r="A139" s="330"/>
      <c r="B139" s="93" t="s">
        <v>98</v>
      </c>
      <c r="C139" s="94" t="s">
        <v>99</v>
      </c>
      <c r="D139" s="332" t="s">
        <v>100</v>
      </c>
      <c r="E139" s="333"/>
      <c r="F139" s="334"/>
      <c r="G139" s="86"/>
    </row>
    <row r="140" spans="1:7" ht="12" customHeight="1" x14ac:dyDescent="0.2">
      <c r="A140" s="330"/>
      <c r="B140" s="93" t="s">
        <v>101</v>
      </c>
      <c r="C140" s="94" t="s">
        <v>51</v>
      </c>
      <c r="D140" s="332">
        <v>1</v>
      </c>
      <c r="E140" s="333"/>
      <c r="F140" s="334"/>
      <c r="G140" s="86"/>
    </row>
    <row r="141" spans="1:7" ht="12" customHeight="1" x14ac:dyDescent="0.2">
      <c r="A141" s="330"/>
      <c r="B141" s="93" t="s">
        <v>102</v>
      </c>
      <c r="C141" s="94" t="s">
        <v>244</v>
      </c>
      <c r="D141" s="338">
        <v>1</v>
      </c>
      <c r="E141" s="339"/>
      <c r="F141" s="340"/>
      <c r="G141" s="86"/>
    </row>
    <row r="142" spans="1:7" ht="12" customHeight="1" x14ac:dyDescent="0.2">
      <c r="A142" s="331"/>
      <c r="B142" s="93" t="s">
        <v>104</v>
      </c>
      <c r="C142" s="332" t="s">
        <v>184</v>
      </c>
      <c r="D142" s="333"/>
      <c r="E142" s="333"/>
      <c r="F142" s="334"/>
      <c r="G142" s="95"/>
    </row>
    <row r="143" spans="1:7" ht="24" customHeight="1" x14ac:dyDescent="0.2">
      <c r="A143" s="96"/>
      <c r="B143" s="335" t="s">
        <v>189</v>
      </c>
      <c r="C143" s="336"/>
      <c r="D143" s="336"/>
      <c r="E143" s="336"/>
      <c r="F143" s="337"/>
      <c r="G143" s="86"/>
    </row>
    <row r="144" spans="1:7" ht="12" customHeight="1" x14ac:dyDescent="0.2">
      <c r="A144" s="90" t="s">
        <v>245</v>
      </c>
      <c r="B144" s="91" t="s">
        <v>246</v>
      </c>
      <c r="C144" s="91" t="s">
        <v>49</v>
      </c>
      <c r="D144" s="327">
        <v>1</v>
      </c>
      <c r="E144" s="328"/>
      <c r="F144" s="92" t="s">
        <v>308</v>
      </c>
      <c r="G144" s="86"/>
    </row>
    <row r="145" spans="1:7" ht="12" customHeight="1" x14ac:dyDescent="0.2">
      <c r="A145" s="329"/>
      <c r="B145" s="93" t="s">
        <v>95</v>
      </c>
      <c r="C145" s="94" t="s">
        <v>224</v>
      </c>
      <c r="D145" s="332" t="s">
        <v>179</v>
      </c>
      <c r="E145" s="333"/>
      <c r="F145" s="334"/>
      <c r="G145" s="82"/>
    </row>
    <row r="146" spans="1:7" ht="12" customHeight="1" x14ac:dyDescent="0.2">
      <c r="A146" s="330"/>
      <c r="B146" s="93" t="s">
        <v>98</v>
      </c>
      <c r="C146" s="94" t="s">
        <v>99</v>
      </c>
      <c r="D146" s="332" t="s">
        <v>100</v>
      </c>
      <c r="E146" s="333"/>
      <c r="F146" s="334"/>
      <c r="G146" s="86"/>
    </row>
    <row r="147" spans="1:7" ht="12" customHeight="1" x14ac:dyDescent="0.2">
      <c r="A147" s="330"/>
      <c r="B147" s="93" t="s">
        <v>101</v>
      </c>
      <c r="C147" s="94" t="s">
        <v>49</v>
      </c>
      <c r="D147" s="332">
        <v>1</v>
      </c>
      <c r="E147" s="333"/>
      <c r="F147" s="334"/>
      <c r="G147" s="86"/>
    </row>
    <row r="148" spans="1:7" ht="12" customHeight="1" x14ac:dyDescent="0.2">
      <c r="A148" s="330"/>
      <c r="B148" s="93" t="s">
        <v>102</v>
      </c>
      <c r="C148" s="94" t="s">
        <v>248</v>
      </c>
      <c r="D148" s="338">
        <v>1</v>
      </c>
      <c r="E148" s="339"/>
      <c r="F148" s="340"/>
      <c r="G148" s="86"/>
    </row>
    <row r="149" spans="1:7" ht="12" customHeight="1" x14ac:dyDescent="0.2">
      <c r="A149" s="331"/>
      <c r="B149" s="93" t="s">
        <v>104</v>
      </c>
      <c r="C149" s="332" t="s">
        <v>184</v>
      </c>
      <c r="D149" s="333"/>
      <c r="E149" s="333"/>
      <c r="F149" s="334"/>
      <c r="G149" s="95"/>
    </row>
    <row r="150" spans="1:7" ht="12" customHeight="1" x14ac:dyDescent="0.2">
      <c r="A150" s="96"/>
      <c r="B150" s="335" t="s">
        <v>249</v>
      </c>
      <c r="C150" s="336"/>
      <c r="D150" s="336"/>
      <c r="E150" s="336"/>
      <c r="F150" s="337"/>
      <c r="G150" s="86"/>
    </row>
    <row r="151" spans="1:7" ht="12" customHeight="1" x14ac:dyDescent="0.2">
      <c r="A151" s="90" t="s">
        <v>250</v>
      </c>
      <c r="B151" s="91" t="s">
        <v>251</v>
      </c>
      <c r="C151" s="91" t="s">
        <v>50</v>
      </c>
      <c r="D151" s="327">
        <v>25</v>
      </c>
      <c r="E151" s="328"/>
      <c r="F151" s="92" t="s">
        <v>309</v>
      </c>
      <c r="G151" s="86"/>
    </row>
    <row r="152" spans="1:7" ht="12" customHeight="1" x14ac:dyDescent="0.2">
      <c r="A152" s="329"/>
      <c r="B152" s="93" t="s">
        <v>95</v>
      </c>
      <c r="C152" s="94" t="s">
        <v>224</v>
      </c>
      <c r="D152" s="332" t="s">
        <v>179</v>
      </c>
      <c r="E152" s="333"/>
      <c r="F152" s="334"/>
      <c r="G152" s="82"/>
    </row>
    <row r="153" spans="1:7" ht="12" customHeight="1" x14ac:dyDescent="0.2">
      <c r="A153" s="330"/>
      <c r="B153" s="93" t="s">
        <v>98</v>
      </c>
      <c r="C153" s="94" t="s">
        <v>99</v>
      </c>
      <c r="D153" s="332" t="s">
        <v>100</v>
      </c>
      <c r="E153" s="333"/>
      <c r="F153" s="334"/>
      <c r="G153" s="86"/>
    </row>
    <row r="154" spans="1:7" ht="12" customHeight="1" x14ac:dyDescent="0.2">
      <c r="A154" s="330"/>
      <c r="B154" s="93" t="s">
        <v>101</v>
      </c>
      <c r="C154" s="94" t="s">
        <v>50</v>
      </c>
      <c r="D154" s="332">
        <v>25</v>
      </c>
      <c r="E154" s="333"/>
      <c r="F154" s="334"/>
      <c r="G154" s="86"/>
    </row>
    <row r="155" spans="1:7" ht="12" customHeight="1" x14ac:dyDescent="0.2">
      <c r="A155" s="330"/>
      <c r="B155" s="93" t="s">
        <v>102</v>
      </c>
      <c r="C155" s="94" t="s">
        <v>253</v>
      </c>
      <c r="D155" s="338">
        <v>1</v>
      </c>
      <c r="E155" s="339"/>
      <c r="F155" s="340"/>
      <c r="G155" s="86"/>
    </row>
    <row r="156" spans="1:7" ht="12" customHeight="1" x14ac:dyDescent="0.2">
      <c r="A156" s="331"/>
      <c r="B156" s="93" t="s">
        <v>104</v>
      </c>
      <c r="C156" s="332" t="s">
        <v>184</v>
      </c>
      <c r="D156" s="333"/>
      <c r="E156" s="333"/>
      <c r="F156" s="334"/>
      <c r="G156" s="95"/>
    </row>
    <row r="157" spans="1:7" ht="24" customHeight="1" x14ac:dyDescent="0.2">
      <c r="A157" s="96"/>
      <c r="B157" s="335" t="s">
        <v>189</v>
      </c>
      <c r="C157" s="336"/>
      <c r="D157" s="336"/>
      <c r="E157" s="336"/>
      <c r="F157" s="337"/>
      <c r="G157" s="86"/>
    </row>
    <row r="158" spans="1:7" ht="12" customHeight="1" x14ac:dyDescent="0.2">
      <c r="A158" s="90" t="s">
        <v>254</v>
      </c>
      <c r="B158" s="91" t="s">
        <v>255</v>
      </c>
      <c r="C158" s="91" t="s">
        <v>17</v>
      </c>
      <c r="D158" s="327">
        <v>4</v>
      </c>
      <c r="E158" s="328"/>
      <c r="F158" s="92" t="s">
        <v>310</v>
      </c>
      <c r="G158" s="86"/>
    </row>
    <row r="159" spans="1:7" ht="12" customHeight="1" x14ac:dyDescent="0.2">
      <c r="A159" s="329"/>
      <c r="B159" s="93" t="s">
        <v>95</v>
      </c>
      <c r="C159" s="94" t="s">
        <v>224</v>
      </c>
      <c r="D159" s="332" t="s">
        <v>179</v>
      </c>
      <c r="E159" s="333"/>
      <c r="F159" s="334"/>
      <c r="G159" s="82"/>
    </row>
    <row r="160" spans="1:7" ht="12" customHeight="1" x14ac:dyDescent="0.2">
      <c r="A160" s="330"/>
      <c r="B160" s="93" t="s">
        <v>98</v>
      </c>
      <c r="C160" s="94" t="s">
        <v>99</v>
      </c>
      <c r="D160" s="332" t="s">
        <v>100</v>
      </c>
      <c r="E160" s="333"/>
      <c r="F160" s="334"/>
      <c r="G160" s="86"/>
    </row>
    <row r="161" spans="1:7" ht="12" customHeight="1" x14ac:dyDescent="0.2">
      <c r="A161" s="330"/>
      <c r="B161" s="93" t="s">
        <v>101</v>
      </c>
      <c r="C161" s="94" t="s">
        <v>17</v>
      </c>
      <c r="D161" s="332">
        <v>4</v>
      </c>
      <c r="E161" s="333"/>
      <c r="F161" s="334"/>
      <c r="G161" s="86"/>
    </row>
    <row r="162" spans="1:7" ht="12" customHeight="1" x14ac:dyDescent="0.2">
      <c r="A162" s="330"/>
      <c r="B162" s="93" t="s">
        <v>102</v>
      </c>
      <c r="C162" s="94" t="s">
        <v>257</v>
      </c>
      <c r="D162" s="338">
        <v>1</v>
      </c>
      <c r="E162" s="339"/>
      <c r="F162" s="340"/>
      <c r="G162" s="86"/>
    </row>
    <row r="163" spans="1:7" ht="12" customHeight="1" x14ac:dyDescent="0.2">
      <c r="A163" s="331"/>
      <c r="B163" s="93" t="s">
        <v>104</v>
      </c>
      <c r="C163" s="332" t="s">
        <v>184</v>
      </c>
      <c r="D163" s="333"/>
      <c r="E163" s="333"/>
      <c r="F163" s="334"/>
      <c r="G163" s="95"/>
    </row>
    <row r="164" spans="1:7" ht="12" customHeight="1" x14ac:dyDescent="0.2">
      <c r="A164" s="96"/>
      <c r="B164" s="335" t="s">
        <v>185</v>
      </c>
      <c r="C164" s="336"/>
      <c r="D164" s="336"/>
      <c r="E164" s="336"/>
      <c r="F164" s="337"/>
      <c r="G164" s="86"/>
    </row>
    <row r="165" spans="1:7" ht="12" customHeight="1" x14ac:dyDescent="0.2">
      <c r="A165" s="90" t="s">
        <v>258</v>
      </c>
      <c r="B165" s="91" t="s">
        <v>259</v>
      </c>
      <c r="C165" s="91" t="s">
        <v>18</v>
      </c>
      <c r="D165" s="327">
        <v>2</v>
      </c>
      <c r="E165" s="328"/>
      <c r="F165" s="92" t="s">
        <v>309</v>
      </c>
      <c r="G165" s="86"/>
    </row>
    <row r="166" spans="1:7" ht="12" customHeight="1" x14ac:dyDescent="0.2">
      <c r="A166" s="329"/>
      <c r="B166" s="93" t="s">
        <v>95</v>
      </c>
      <c r="C166" s="94" t="s">
        <v>224</v>
      </c>
      <c r="D166" s="332" t="s">
        <v>179</v>
      </c>
      <c r="E166" s="333"/>
      <c r="F166" s="334"/>
      <c r="G166" s="82"/>
    </row>
    <row r="167" spans="1:7" ht="12" customHeight="1" x14ac:dyDescent="0.2">
      <c r="A167" s="330"/>
      <c r="B167" s="93" t="s">
        <v>98</v>
      </c>
      <c r="C167" s="94" t="s">
        <v>99</v>
      </c>
      <c r="D167" s="332" t="s">
        <v>100</v>
      </c>
      <c r="E167" s="333"/>
      <c r="F167" s="334"/>
      <c r="G167" s="86"/>
    </row>
    <row r="168" spans="1:7" ht="12" customHeight="1" x14ac:dyDescent="0.2">
      <c r="A168" s="330"/>
      <c r="B168" s="93" t="s">
        <v>101</v>
      </c>
      <c r="C168" s="94" t="s">
        <v>18</v>
      </c>
      <c r="D168" s="332">
        <v>2</v>
      </c>
      <c r="E168" s="333"/>
      <c r="F168" s="334"/>
      <c r="G168" s="86"/>
    </row>
    <row r="169" spans="1:7" ht="12" customHeight="1" x14ac:dyDescent="0.2">
      <c r="A169" s="330"/>
      <c r="B169" s="93" t="s">
        <v>102</v>
      </c>
      <c r="C169" s="94" t="s">
        <v>261</v>
      </c>
      <c r="D169" s="338">
        <v>1</v>
      </c>
      <c r="E169" s="339"/>
      <c r="F169" s="340"/>
      <c r="G169" s="86"/>
    </row>
    <row r="170" spans="1:7" ht="12" customHeight="1" x14ac:dyDescent="0.2">
      <c r="A170" s="331"/>
      <c r="B170" s="93" t="s">
        <v>104</v>
      </c>
      <c r="C170" s="332" t="s">
        <v>184</v>
      </c>
      <c r="D170" s="333"/>
      <c r="E170" s="333"/>
      <c r="F170" s="334"/>
      <c r="G170" s="95"/>
    </row>
    <row r="171" spans="1:7" ht="12" customHeight="1" x14ac:dyDescent="0.2">
      <c r="A171" s="96"/>
      <c r="B171" s="335" t="s">
        <v>185</v>
      </c>
      <c r="C171" s="336"/>
      <c r="D171" s="336"/>
      <c r="E171" s="336"/>
      <c r="F171" s="337"/>
      <c r="G171" s="86"/>
    </row>
    <row r="172" spans="1:7" x14ac:dyDescent="0.2">
      <c r="A172" s="90" t="s">
        <v>262</v>
      </c>
      <c r="B172" s="91" t="s">
        <v>263</v>
      </c>
      <c r="C172" s="91"/>
      <c r="D172" s="327"/>
      <c r="E172" s="328"/>
      <c r="F172" s="92" t="s">
        <v>311</v>
      </c>
      <c r="G172" s="86"/>
    </row>
    <row r="173" spans="1:7" ht="12" customHeight="1" x14ac:dyDescent="0.2">
      <c r="A173" s="329"/>
      <c r="B173" s="93" t="s">
        <v>95</v>
      </c>
      <c r="C173" s="94" t="s">
        <v>224</v>
      </c>
      <c r="D173" s="332" t="s">
        <v>179</v>
      </c>
      <c r="E173" s="333"/>
      <c r="F173" s="334"/>
      <c r="G173" s="82"/>
    </row>
    <row r="174" spans="1:7" ht="12" customHeight="1" x14ac:dyDescent="0.2">
      <c r="A174" s="330"/>
      <c r="B174" s="93" t="s">
        <v>98</v>
      </c>
      <c r="C174" s="94"/>
      <c r="D174" s="332" t="s">
        <v>100</v>
      </c>
      <c r="E174" s="333"/>
      <c r="F174" s="334"/>
      <c r="G174" s="86"/>
    </row>
    <row r="175" spans="1:7" x14ac:dyDescent="0.2">
      <c r="A175" s="330"/>
      <c r="B175" s="93" t="s">
        <v>101</v>
      </c>
      <c r="C175" s="94"/>
      <c r="D175" s="332"/>
      <c r="E175" s="333"/>
      <c r="F175" s="334"/>
      <c r="G175" s="86"/>
    </row>
    <row r="176" spans="1:7" x14ac:dyDescent="0.2">
      <c r="A176" s="330"/>
      <c r="B176" s="93" t="s">
        <v>102</v>
      </c>
      <c r="C176" s="94"/>
      <c r="D176" s="332"/>
      <c r="E176" s="333"/>
      <c r="F176" s="334"/>
      <c r="G176" s="86"/>
    </row>
    <row r="177" spans="1:7" x14ac:dyDescent="0.2">
      <c r="A177" s="331"/>
      <c r="B177" s="93" t="s">
        <v>104</v>
      </c>
      <c r="C177" s="332"/>
      <c r="D177" s="333"/>
      <c r="E177" s="333"/>
      <c r="F177" s="334"/>
      <c r="G177" s="95"/>
    </row>
    <row r="178" spans="1:7" ht="12" customHeight="1" x14ac:dyDescent="0.2">
      <c r="A178" s="96"/>
      <c r="B178" s="335" t="s">
        <v>180</v>
      </c>
      <c r="C178" s="336"/>
      <c r="D178" s="336"/>
      <c r="E178" s="336"/>
      <c r="F178" s="337"/>
      <c r="G178" s="86"/>
    </row>
    <row r="179" spans="1:7" x14ac:dyDescent="0.2">
      <c r="A179" s="87">
        <v>1.3</v>
      </c>
      <c r="B179" s="88" t="s">
        <v>10</v>
      </c>
      <c r="C179" s="88" t="s">
        <v>6</v>
      </c>
      <c r="D179" s="88">
        <v>100</v>
      </c>
      <c r="E179" s="88" t="s">
        <v>92</v>
      </c>
      <c r="F179" s="89" t="s">
        <v>296</v>
      </c>
      <c r="G179" s="86"/>
    </row>
    <row r="180" spans="1:7" ht="12" customHeight="1" x14ac:dyDescent="0.2">
      <c r="A180" s="90" t="s">
        <v>264</v>
      </c>
      <c r="B180" s="91" t="s">
        <v>265</v>
      </c>
      <c r="C180" s="91" t="s">
        <v>20</v>
      </c>
      <c r="D180" s="327">
        <v>80</v>
      </c>
      <c r="E180" s="328"/>
      <c r="F180" s="92" t="s">
        <v>296</v>
      </c>
      <c r="G180" s="86"/>
    </row>
    <row r="181" spans="1:7" ht="12" customHeight="1" x14ac:dyDescent="0.2">
      <c r="A181" s="329"/>
      <c r="B181" s="93" t="s">
        <v>95</v>
      </c>
      <c r="C181" s="94" t="s">
        <v>267</v>
      </c>
      <c r="D181" s="332" t="s">
        <v>179</v>
      </c>
      <c r="E181" s="333"/>
      <c r="F181" s="334"/>
      <c r="G181" s="82"/>
    </row>
    <row r="182" spans="1:7" ht="12" customHeight="1" x14ac:dyDescent="0.2">
      <c r="A182" s="330"/>
      <c r="B182" s="93" t="s">
        <v>98</v>
      </c>
      <c r="C182" s="94" t="s">
        <v>99</v>
      </c>
      <c r="D182" s="332" t="s">
        <v>100</v>
      </c>
      <c r="E182" s="333"/>
      <c r="F182" s="334"/>
      <c r="G182" s="86"/>
    </row>
    <row r="183" spans="1:7" ht="12" customHeight="1" x14ac:dyDescent="0.2">
      <c r="A183" s="330"/>
      <c r="B183" s="93" t="s">
        <v>101</v>
      </c>
      <c r="C183" s="94" t="s">
        <v>20</v>
      </c>
      <c r="D183" s="332">
        <v>80</v>
      </c>
      <c r="E183" s="333"/>
      <c r="F183" s="334"/>
      <c r="G183" s="86"/>
    </row>
    <row r="184" spans="1:7" ht="12" customHeight="1" x14ac:dyDescent="0.2">
      <c r="A184" s="330"/>
      <c r="B184" s="93" t="s">
        <v>102</v>
      </c>
      <c r="C184" s="94" t="s">
        <v>268</v>
      </c>
      <c r="D184" s="338">
        <v>1</v>
      </c>
      <c r="E184" s="339"/>
      <c r="F184" s="340"/>
      <c r="G184" s="86"/>
    </row>
    <row r="185" spans="1:7" ht="12" customHeight="1" x14ac:dyDescent="0.2">
      <c r="A185" s="331"/>
      <c r="B185" s="93" t="s">
        <v>104</v>
      </c>
      <c r="C185" s="332" t="s">
        <v>184</v>
      </c>
      <c r="D185" s="333"/>
      <c r="E185" s="333"/>
      <c r="F185" s="334"/>
      <c r="G185" s="95"/>
    </row>
    <row r="186" spans="1:7" ht="24" customHeight="1" x14ac:dyDescent="0.2">
      <c r="A186" s="96"/>
      <c r="B186" s="335" t="s">
        <v>189</v>
      </c>
      <c r="C186" s="336"/>
      <c r="D186" s="336"/>
      <c r="E186" s="336"/>
      <c r="F186" s="337"/>
      <c r="G186" s="86"/>
    </row>
    <row r="187" spans="1:7" x14ac:dyDescent="0.2">
      <c r="A187" s="87">
        <v>1.4</v>
      </c>
      <c r="B187" s="88" t="s">
        <v>52</v>
      </c>
      <c r="C187" s="88" t="s">
        <v>53</v>
      </c>
      <c r="D187" s="88">
        <v>100</v>
      </c>
      <c r="E187" s="88" t="s">
        <v>92</v>
      </c>
      <c r="F187" s="89" t="s">
        <v>312</v>
      </c>
      <c r="G187" s="86"/>
    </row>
    <row r="188" spans="1:7" ht="24" x14ac:dyDescent="0.2">
      <c r="A188" s="90" t="s">
        <v>269</v>
      </c>
      <c r="B188" s="91" t="s">
        <v>270</v>
      </c>
      <c r="C188" s="91" t="s">
        <v>54</v>
      </c>
      <c r="D188" s="327">
        <v>8</v>
      </c>
      <c r="E188" s="328"/>
      <c r="F188" s="92" t="s">
        <v>312</v>
      </c>
      <c r="G188" s="86"/>
    </row>
    <row r="189" spans="1:7" ht="12" customHeight="1" x14ac:dyDescent="0.2">
      <c r="A189" s="329"/>
      <c r="B189" s="93" t="s">
        <v>95</v>
      </c>
      <c r="C189" s="94" t="s">
        <v>271</v>
      </c>
      <c r="D189" s="332" t="s">
        <v>179</v>
      </c>
      <c r="E189" s="333"/>
      <c r="F189" s="334"/>
      <c r="G189" s="82"/>
    </row>
    <row r="190" spans="1:7" ht="12" customHeight="1" x14ac:dyDescent="0.2">
      <c r="A190" s="330"/>
      <c r="B190" s="93" t="s">
        <v>98</v>
      </c>
      <c r="C190" s="94" t="s">
        <v>99</v>
      </c>
      <c r="D190" s="332" t="s">
        <v>100</v>
      </c>
      <c r="E190" s="333"/>
      <c r="F190" s="334"/>
      <c r="G190" s="86"/>
    </row>
    <row r="191" spans="1:7" ht="24" x14ac:dyDescent="0.2">
      <c r="A191" s="330"/>
      <c r="B191" s="93" t="s">
        <v>101</v>
      </c>
      <c r="C191" s="94" t="s">
        <v>54</v>
      </c>
      <c r="D191" s="332">
        <v>8</v>
      </c>
      <c r="E191" s="333"/>
      <c r="F191" s="334"/>
      <c r="G191" s="86"/>
    </row>
    <row r="192" spans="1:7" ht="12" customHeight="1" x14ac:dyDescent="0.2">
      <c r="A192" s="330"/>
      <c r="B192" s="93" t="s">
        <v>102</v>
      </c>
      <c r="C192" s="94" t="s">
        <v>272</v>
      </c>
      <c r="D192" s="338">
        <v>1</v>
      </c>
      <c r="E192" s="339"/>
      <c r="F192" s="340"/>
      <c r="G192" s="86"/>
    </row>
    <row r="193" spans="1:7" ht="12" customHeight="1" x14ac:dyDescent="0.2">
      <c r="A193" s="331"/>
      <c r="B193" s="93" t="s">
        <v>104</v>
      </c>
      <c r="C193" s="332" t="s">
        <v>184</v>
      </c>
      <c r="D193" s="333"/>
      <c r="E193" s="333"/>
      <c r="F193" s="334"/>
      <c r="G193" s="95"/>
    </row>
    <row r="194" spans="1:7" ht="24" customHeight="1" x14ac:dyDescent="0.2">
      <c r="A194" s="96"/>
      <c r="B194" s="335" t="s">
        <v>273</v>
      </c>
      <c r="C194" s="336"/>
      <c r="D194" s="336"/>
      <c r="E194" s="336"/>
      <c r="F194" s="337"/>
      <c r="G194" s="86"/>
    </row>
    <row r="195" spans="1:7" ht="24" x14ac:dyDescent="0.2">
      <c r="A195" s="87">
        <v>1.5</v>
      </c>
      <c r="B195" s="88" t="s">
        <v>55</v>
      </c>
      <c r="C195" s="88" t="s">
        <v>56</v>
      </c>
      <c r="D195" s="88">
        <v>100</v>
      </c>
      <c r="E195" s="88" t="s">
        <v>92</v>
      </c>
      <c r="F195" s="89" t="s">
        <v>313</v>
      </c>
      <c r="G195" s="86"/>
    </row>
    <row r="196" spans="1:7" ht="12" customHeight="1" x14ac:dyDescent="0.2">
      <c r="A196" s="90" t="s">
        <v>274</v>
      </c>
      <c r="B196" s="91" t="s">
        <v>275</v>
      </c>
      <c r="C196" s="91" t="s">
        <v>19</v>
      </c>
      <c r="D196" s="327">
        <v>12</v>
      </c>
      <c r="E196" s="328"/>
      <c r="F196" s="92" t="s">
        <v>314</v>
      </c>
      <c r="G196" s="86"/>
    </row>
    <row r="197" spans="1:7" ht="12" customHeight="1" x14ac:dyDescent="0.2">
      <c r="A197" s="329"/>
      <c r="B197" s="93" t="s">
        <v>95</v>
      </c>
      <c r="C197" s="94" t="s">
        <v>276</v>
      </c>
      <c r="D197" s="332" t="s">
        <v>179</v>
      </c>
      <c r="E197" s="333"/>
      <c r="F197" s="334"/>
      <c r="G197" s="82"/>
    </row>
    <row r="198" spans="1:7" ht="12" customHeight="1" x14ac:dyDescent="0.2">
      <c r="A198" s="330"/>
      <c r="B198" s="93" t="s">
        <v>98</v>
      </c>
      <c r="C198" s="94" t="s">
        <v>99</v>
      </c>
      <c r="D198" s="332" t="s">
        <v>100</v>
      </c>
      <c r="E198" s="333"/>
      <c r="F198" s="334"/>
      <c r="G198" s="86"/>
    </row>
    <row r="199" spans="1:7" ht="12" customHeight="1" x14ac:dyDescent="0.2">
      <c r="A199" s="330"/>
      <c r="B199" s="93" t="s">
        <v>101</v>
      </c>
      <c r="C199" s="94" t="s">
        <v>19</v>
      </c>
      <c r="D199" s="332">
        <v>12</v>
      </c>
      <c r="E199" s="333"/>
      <c r="F199" s="334"/>
      <c r="G199" s="86"/>
    </row>
    <row r="200" spans="1:7" ht="12" customHeight="1" x14ac:dyDescent="0.2">
      <c r="A200" s="330"/>
      <c r="B200" s="93" t="s">
        <v>102</v>
      </c>
      <c r="C200" s="94" t="s">
        <v>277</v>
      </c>
      <c r="D200" s="338">
        <v>1</v>
      </c>
      <c r="E200" s="339"/>
      <c r="F200" s="340"/>
      <c r="G200" s="86"/>
    </row>
    <row r="201" spans="1:7" ht="12" customHeight="1" x14ac:dyDescent="0.2">
      <c r="A201" s="331"/>
      <c r="B201" s="93" t="s">
        <v>104</v>
      </c>
      <c r="C201" s="332" t="s">
        <v>184</v>
      </c>
      <c r="D201" s="333"/>
      <c r="E201" s="333"/>
      <c r="F201" s="334"/>
      <c r="G201" s="95"/>
    </row>
    <row r="202" spans="1:7" ht="24" customHeight="1" x14ac:dyDescent="0.2">
      <c r="A202" s="96"/>
      <c r="B202" s="335" t="s">
        <v>278</v>
      </c>
      <c r="C202" s="336"/>
      <c r="D202" s="336"/>
      <c r="E202" s="336"/>
      <c r="F202" s="337"/>
      <c r="G202" s="86"/>
    </row>
    <row r="203" spans="1:7" ht="36" x14ac:dyDescent="0.2">
      <c r="A203" s="90" t="s">
        <v>279</v>
      </c>
      <c r="B203" s="91" t="s">
        <v>280</v>
      </c>
      <c r="C203" s="91" t="s">
        <v>58</v>
      </c>
      <c r="D203" s="341">
        <v>43232</v>
      </c>
      <c r="E203" s="342"/>
      <c r="F203" s="92" t="s">
        <v>315</v>
      </c>
      <c r="G203" s="86"/>
    </row>
    <row r="204" spans="1:7" ht="12" customHeight="1" x14ac:dyDescent="0.2">
      <c r="A204" s="329"/>
      <c r="B204" s="93" t="s">
        <v>95</v>
      </c>
      <c r="C204" s="94" t="s">
        <v>276</v>
      </c>
      <c r="D204" s="332" t="s">
        <v>179</v>
      </c>
      <c r="E204" s="333"/>
      <c r="F204" s="334"/>
      <c r="G204" s="82"/>
    </row>
    <row r="205" spans="1:7" ht="12" customHeight="1" x14ac:dyDescent="0.2">
      <c r="A205" s="330"/>
      <c r="B205" s="93" t="s">
        <v>98</v>
      </c>
      <c r="C205" s="94" t="s">
        <v>99</v>
      </c>
      <c r="D205" s="332" t="s">
        <v>100</v>
      </c>
      <c r="E205" s="333"/>
      <c r="F205" s="334"/>
      <c r="G205" s="86"/>
    </row>
    <row r="206" spans="1:7" ht="36" x14ac:dyDescent="0.2">
      <c r="A206" s="330"/>
      <c r="B206" s="93" t="s">
        <v>101</v>
      </c>
      <c r="C206" s="94" t="s">
        <v>58</v>
      </c>
      <c r="D206" s="343">
        <v>43232</v>
      </c>
      <c r="E206" s="344"/>
      <c r="F206" s="345"/>
      <c r="G206" s="86"/>
    </row>
    <row r="207" spans="1:7" ht="24" x14ac:dyDescent="0.2">
      <c r="A207" s="330"/>
      <c r="B207" s="93" t="s">
        <v>102</v>
      </c>
      <c r="C207" s="94" t="s">
        <v>281</v>
      </c>
      <c r="D207" s="338">
        <v>1</v>
      </c>
      <c r="E207" s="339"/>
      <c r="F207" s="340"/>
      <c r="G207" s="86"/>
    </row>
    <row r="208" spans="1:7" ht="12" customHeight="1" x14ac:dyDescent="0.2">
      <c r="A208" s="331"/>
      <c r="B208" s="93" t="s">
        <v>104</v>
      </c>
      <c r="C208" s="332" t="s">
        <v>184</v>
      </c>
      <c r="D208" s="333"/>
      <c r="E208" s="333"/>
      <c r="F208" s="334"/>
      <c r="G208" s="95"/>
    </row>
    <row r="209" spans="1:7" ht="24" customHeight="1" x14ac:dyDescent="0.2">
      <c r="A209" s="96"/>
      <c r="B209" s="335" t="s">
        <v>273</v>
      </c>
      <c r="C209" s="336"/>
      <c r="D209" s="336"/>
      <c r="E209" s="336"/>
      <c r="F209" s="337"/>
      <c r="G209" s="86"/>
    </row>
    <row r="210" spans="1:7" ht="24" x14ac:dyDescent="0.2">
      <c r="A210" s="90" t="s">
        <v>282</v>
      </c>
      <c r="B210" s="91" t="s">
        <v>283</v>
      </c>
      <c r="C210" s="91" t="s">
        <v>57</v>
      </c>
      <c r="D210" s="327">
        <v>12</v>
      </c>
      <c r="E210" s="328"/>
      <c r="F210" s="92" t="s">
        <v>316</v>
      </c>
      <c r="G210" s="86"/>
    </row>
    <row r="211" spans="1:7" ht="12" customHeight="1" x14ac:dyDescent="0.2">
      <c r="A211" s="329"/>
      <c r="B211" s="93" t="s">
        <v>95</v>
      </c>
      <c r="C211" s="94" t="s">
        <v>276</v>
      </c>
      <c r="D211" s="332" t="s">
        <v>179</v>
      </c>
      <c r="E211" s="333"/>
      <c r="F211" s="334"/>
      <c r="G211" s="82"/>
    </row>
    <row r="212" spans="1:7" ht="12" customHeight="1" x14ac:dyDescent="0.2">
      <c r="A212" s="330"/>
      <c r="B212" s="93" t="s">
        <v>98</v>
      </c>
      <c r="C212" s="94" t="s">
        <v>99</v>
      </c>
      <c r="D212" s="332" t="s">
        <v>100</v>
      </c>
      <c r="E212" s="333"/>
      <c r="F212" s="334"/>
      <c r="G212" s="86"/>
    </row>
    <row r="213" spans="1:7" ht="24" x14ac:dyDescent="0.2">
      <c r="A213" s="330"/>
      <c r="B213" s="93" t="s">
        <v>101</v>
      </c>
      <c r="C213" s="94" t="s">
        <v>57</v>
      </c>
      <c r="D213" s="332">
        <v>12</v>
      </c>
      <c r="E213" s="333"/>
      <c r="F213" s="334"/>
      <c r="G213" s="86"/>
    </row>
    <row r="214" spans="1:7" ht="12" customHeight="1" x14ac:dyDescent="0.2">
      <c r="A214" s="330"/>
      <c r="B214" s="93" t="s">
        <v>102</v>
      </c>
      <c r="C214" s="94" t="s">
        <v>284</v>
      </c>
      <c r="D214" s="338">
        <v>1</v>
      </c>
      <c r="E214" s="339"/>
      <c r="F214" s="340"/>
      <c r="G214" s="86"/>
    </row>
    <row r="215" spans="1:7" ht="12" customHeight="1" x14ac:dyDescent="0.2">
      <c r="A215" s="331"/>
      <c r="B215" s="93" t="s">
        <v>104</v>
      </c>
      <c r="C215" s="332" t="s">
        <v>184</v>
      </c>
      <c r="D215" s="333"/>
      <c r="E215" s="333"/>
      <c r="F215" s="334"/>
      <c r="G215" s="95"/>
    </row>
    <row r="216" spans="1:7" ht="24" customHeight="1" x14ac:dyDescent="0.2">
      <c r="A216" s="96"/>
      <c r="B216" s="335" t="s">
        <v>273</v>
      </c>
      <c r="C216" s="336"/>
      <c r="D216" s="336"/>
      <c r="E216" s="336"/>
      <c r="F216" s="337"/>
      <c r="G216" s="86"/>
    </row>
    <row r="217" spans="1:7" ht="24" x14ac:dyDescent="0.2">
      <c r="A217" s="90" t="s">
        <v>285</v>
      </c>
      <c r="B217" s="91" t="s">
        <v>286</v>
      </c>
      <c r="C217" s="91" t="s">
        <v>59</v>
      </c>
      <c r="D217" s="327">
        <v>1</v>
      </c>
      <c r="E217" s="328"/>
      <c r="F217" s="92" t="s">
        <v>317</v>
      </c>
      <c r="G217" s="86"/>
    </row>
    <row r="218" spans="1:7" ht="12" customHeight="1" x14ac:dyDescent="0.2">
      <c r="A218" s="329"/>
      <c r="B218" s="93" t="s">
        <v>95</v>
      </c>
      <c r="C218" s="94" t="s">
        <v>276</v>
      </c>
      <c r="D218" s="332" t="s">
        <v>179</v>
      </c>
      <c r="E218" s="333"/>
      <c r="F218" s="334"/>
      <c r="G218" s="82"/>
    </row>
    <row r="219" spans="1:7" ht="12" customHeight="1" x14ac:dyDescent="0.2">
      <c r="A219" s="330"/>
      <c r="B219" s="93" t="s">
        <v>98</v>
      </c>
      <c r="C219" s="94" t="s">
        <v>99</v>
      </c>
      <c r="D219" s="332" t="s">
        <v>100</v>
      </c>
      <c r="E219" s="333"/>
      <c r="F219" s="334"/>
      <c r="G219" s="86"/>
    </row>
    <row r="220" spans="1:7" ht="24" x14ac:dyDescent="0.2">
      <c r="A220" s="330"/>
      <c r="B220" s="93" t="s">
        <v>101</v>
      </c>
      <c r="C220" s="94" t="s">
        <v>59</v>
      </c>
      <c r="D220" s="332">
        <v>1</v>
      </c>
      <c r="E220" s="333"/>
      <c r="F220" s="334"/>
      <c r="G220" s="86"/>
    </row>
    <row r="221" spans="1:7" ht="12" customHeight="1" x14ac:dyDescent="0.2">
      <c r="A221" s="330"/>
      <c r="B221" s="93" t="s">
        <v>102</v>
      </c>
      <c r="C221" s="94" t="s">
        <v>287</v>
      </c>
      <c r="D221" s="338">
        <v>1</v>
      </c>
      <c r="E221" s="339"/>
      <c r="F221" s="340"/>
      <c r="G221" s="86"/>
    </row>
    <row r="222" spans="1:7" ht="12" customHeight="1" x14ac:dyDescent="0.2">
      <c r="A222" s="331"/>
      <c r="B222" s="93" t="s">
        <v>104</v>
      </c>
      <c r="C222" s="332" t="s">
        <v>184</v>
      </c>
      <c r="D222" s="333"/>
      <c r="E222" s="333"/>
      <c r="F222" s="334"/>
      <c r="G222" s="95"/>
    </row>
    <row r="223" spans="1:7" ht="24" customHeight="1" x14ac:dyDescent="0.2">
      <c r="A223" s="96"/>
      <c r="B223" s="335" t="s">
        <v>273</v>
      </c>
      <c r="C223" s="336"/>
      <c r="D223" s="336"/>
      <c r="E223" s="336"/>
      <c r="F223" s="337"/>
      <c r="G223" s="86"/>
    </row>
    <row r="224" spans="1:7" ht="24" x14ac:dyDescent="0.2">
      <c r="A224" s="87">
        <v>1.6</v>
      </c>
      <c r="B224" s="88" t="s">
        <v>11</v>
      </c>
      <c r="C224" s="88" t="s">
        <v>60</v>
      </c>
      <c r="D224" s="88">
        <v>54</v>
      </c>
      <c r="E224" s="88" t="s">
        <v>92</v>
      </c>
      <c r="F224" s="89" t="s">
        <v>318</v>
      </c>
      <c r="G224" s="86"/>
    </row>
    <row r="225" spans="1:7" ht="36" x14ac:dyDescent="0.2">
      <c r="A225" s="90" t="s">
        <v>117</v>
      </c>
      <c r="B225" s="91" t="s">
        <v>118</v>
      </c>
      <c r="C225" s="91" t="s">
        <v>61</v>
      </c>
      <c r="D225" s="327">
        <v>1</v>
      </c>
      <c r="E225" s="328"/>
      <c r="F225" s="92" t="s">
        <v>319</v>
      </c>
      <c r="G225" s="86"/>
    </row>
    <row r="226" spans="1:7" ht="24" x14ac:dyDescent="0.2">
      <c r="A226" s="329"/>
      <c r="B226" s="93" t="s">
        <v>95</v>
      </c>
      <c r="C226" s="94" t="s">
        <v>96</v>
      </c>
      <c r="D226" s="332" t="s">
        <v>97</v>
      </c>
      <c r="E226" s="333"/>
      <c r="F226" s="334"/>
      <c r="G226" s="82"/>
    </row>
    <row r="227" spans="1:7" ht="12" customHeight="1" x14ac:dyDescent="0.2">
      <c r="A227" s="330"/>
      <c r="B227" s="93" t="s">
        <v>98</v>
      </c>
      <c r="C227" s="94" t="s">
        <v>99</v>
      </c>
      <c r="D227" s="332" t="s">
        <v>100</v>
      </c>
      <c r="E227" s="333"/>
      <c r="F227" s="334"/>
      <c r="G227" s="86"/>
    </row>
    <row r="228" spans="1:7" ht="36" x14ac:dyDescent="0.2">
      <c r="A228" s="330"/>
      <c r="B228" s="93" t="s">
        <v>101</v>
      </c>
      <c r="C228" s="94" t="s">
        <v>61</v>
      </c>
      <c r="D228" s="332">
        <v>1</v>
      </c>
      <c r="E228" s="333"/>
      <c r="F228" s="334"/>
      <c r="G228" s="86"/>
    </row>
    <row r="229" spans="1:7" ht="24" x14ac:dyDescent="0.2">
      <c r="A229" s="330"/>
      <c r="B229" s="93" t="s">
        <v>102</v>
      </c>
      <c r="C229" s="94" t="s">
        <v>119</v>
      </c>
      <c r="D229" s="338">
        <v>1</v>
      </c>
      <c r="E229" s="339"/>
      <c r="F229" s="340"/>
      <c r="G229" s="86"/>
    </row>
    <row r="230" spans="1:7" ht="12" customHeight="1" x14ac:dyDescent="0.2">
      <c r="A230" s="331"/>
      <c r="B230" s="93" t="s">
        <v>104</v>
      </c>
      <c r="C230" s="332" t="s">
        <v>105</v>
      </c>
      <c r="D230" s="333"/>
      <c r="E230" s="333"/>
      <c r="F230" s="334"/>
      <c r="G230" s="95"/>
    </row>
    <row r="231" spans="1:7" ht="24" customHeight="1" x14ac:dyDescent="0.2">
      <c r="A231" s="96"/>
      <c r="B231" s="335" t="s">
        <v>106</v>
      </c>
      <c r="C231" s="336"/>
      <c r="D231" s="336"/>
      <c r="E231" s="336"/>
      <c r="F231" s="337"/>
      <c r="G231" s="86"/>
    </row>
    <row r="232" spans="1:7" ht="24" x14ac:dyDescent="0.2">
      <c r="A232" s="90" t="s">
        <v>93</v>
      </c>
      <c r="B232" s="91" t="s">
        <v>94</v>
      </c>
      <c r="C232" s="91" t="s">
        <v>66</v>
      </c>
      <c r="D232" s="327">
        <v>1</v>
      </c>
      <c r="E232" s="328"/>
      <c r="F232" s="92" t="s">
        <v>319</v>
      </c>
      <c r="G232" s="86"/>
    </row>
    <row r="233" spans="1:7" ht="24" x14ac:dyDescent="0.2">
      <c r="A233" s="329"/>
      <c r="B233" s="93" t="s">
        <v>95</v>
      </c>
      <c r="C233" s="94" t="s">
        <v>96</v>
      </c>
      <c r="D233" s="332" t="s">
        <v>97</v>
      </c>
      <c r="E233" s="333"/>
      <c r="F233" s="334"/>
      <c r="G233" s="82"/>
    </row>
    <row r="234" spans="1:7" ht="12" customHeight="1" x14ac:dyDescent="0.2">
      <c r="A234" s="330"/>
      <c r="B234" s="93" t="s">
        <v>98</v>
      </c>
      <c r="C234" s="94" t="s">
        <v>99</v>
      </c>
      <c r="D234" s="332" t="s">
        <v>100</v>
      </c>
      <c r="E234" s="333"/>
      <c r="F234" s="334"/>
      <c r="G234" s="86"/>
    </row>
    <row r="235" spans="1:7" ht="24" x14ac:dyDescent="0.2">
      <c r="A235" s="330"/>
      <c r="B235" s="93" t="s">
        <v>101</v>
      </c>
      <c r="C235" s="94" t="s">
        <v>66</v>
      </c>
      <c r="D235" s="332">
        <v>1</v>
      </c>
      <c r="E235" s="333"/>
      <c r="F235" s="334"/>
      <c r="G235" s="86"/>
    </row>
    <row r="236" spans="1:7" ht="24" x14ac:dyDescent="0.2">
      <c r="A236" s="330"/>
      <c r="B236" s="93" t="s">
        <v>102</v>
      </c>
      <c r="C236" s="94" t="s">
        <v>103</v>
      </c>
      <c r="D236" s="332" t="s">
        <v>0</v>
      </c>
      <c r="E236" s="333"/>
      <c r="F236" s="334"/>
      <c r="G236" s="86"/>
    </row>
    <row r="237" spans="1:7" ht="12" customHeight="1" x14ac:dyDescent="0.2">
      <c r="A237" s="331"/>
      <c r="B237" s="93" t="s">
        <v>104</v>
      </c>
      <c r="C237" s="332" t="s">
        <v>105</v>
      </c>
      <c r="D237" s="333"/>
      <c r="E237" s="333"/>
      <c r="F237" s="334"/>
      <c r="G237" s="95"/>
    </row>
    <row r="238" spans="1:7" ht="24" customHeight="1" x14ac:dyDescent="0.2">
      <c r="A238" s="96"/>
      <c r="B238" s="335" t="s">
        <v>106</v>
      </c>
      <c r="C238" s="336"/>
      <c r="D238" s="336"/>
      <c r="E238" s="336"/>
      <c r="F238" s="337"/>
      <c r="G238" s="86"/>
    </row>
    <row r="239" spans="1:7" ht="48" x14ac:dyDescent="0.2">
      <c r="A239" s="90" t="s">
        <v>107</v>
      </c>
      <c r="B239" s="91" t="s">
        <v>108</v>
      </c>
      <c r="C239" s="91" t="s">
        <v>62</v>
      </c>
      <c r="D239" s="327" t="s">
        <v>63</v>
      </c>
      <c r="E239" s="328"/>
      <c r="F239" s="92" t="s">
        <v>320</v>
      </c>
      <c r="G239" s="86"/>
    </row>
    <row r="240" spans="1:7" ht="24" x14ac:dyDescent="0.2">
      <c r="A240" s="329"/>
      <c r="B240" s="93" t="s">
        <v>95</v>
      </c>
      <c r="C240" s="94" t="s">
        <v>96</v>
      </c>
      <c r="D240" s="332" t="s">
        <v>97</v>
      </c>
      <c r="E240" s="333"/>
      <c r="F240" s="334"/>
      <c r="G240" s="82"/>
    </row>
    <row r="241" spans="1:7" ht="12" customHeight="1" x14ac:dyDescent="0.2">
      <c r="A241" s="330"/>
      <c r="B241" s="93" t="s">
        <v>98</v>
      </c>
      <c r="C241" s="94" t="s">
        <v>99</v>
      </c>
      <c r="D241" s="332" t="s">
        <v>100</v>
      </c>
      <c r="E241" s="333"/>
      <c r="F241" s="334"/>
      <c r="G241" s="86"/>
    </row>
    <row r="242" spans="1:7" ht="48" x14ac:dyDescent="0.2">
      <c r="A242" s="330"/>
      <c r="B242" s="93" t="s">
        <v>101</v>
      </c>
      <c r="C242" s="94" t="s">
        <v>62</v>
      </c>
      <c r="D242" s="332" t="s">
        <v>63</v>
      </c>
      <c r="E242" s="333"/>
      <c r="F242" s="334"/>
      <c r="G242" s="86"/>
    </row>
    <row r="243" spans="1:7" ht="24" x14ac:dyDescent="0.2">
      <c r="A243" s="330"/>
      <c r="B243" s="93" t="s">
        <v>102</v>
      </c>
      <c r="C243" s="94" t="s">
        <v>110</v>
      </c>
      <c r="D243" s="338">
        <v>1</v>
      </c>
      <c r="E243" s="339"/>
      <c r="F243" s="340"/>
      <c r="G243" s="86"/>
    </row>
    <row r="244" spans="1:7" ht="12" customHeight="1" x14ac:dyDescent="0.2">
      <c r="A244" s="331"/>
      <c r="B244" s="93" t="s">
        <v>104</v>
      </c>
      <c r="C244" s="332" t="s">
        <v>111</v>
      </c>
      <c r="D244" s="333"/>
      <c r="E244" s="333"/>
      <c r="F244" s="334"/>
      <c r="G244" s="95"/>
    </row>
    <row r="245" spans="1:7" ht="24" customHeight="1" x14ac:dyDescent="0.2">
      <c r="A245" s="96"/>
      <c r="B245" s="335" t="s">
        <v>112</v>
      </c>
      <c r="C245" s="336"/>
      <c r="D245" s="336"/>
      <c r="E245" s="336"/>
      <c r="F245" s="337"/>
      <c r="G245" s="86"/>
    </row>
    <row r="246" spans="1:7" ht="48" x14ac:dyDescent="0.2">
      <c r="A246" s="90" t="s">
        <v>113</v>
      </c>
      <c r="B246" s="91" t="s">
        <v>114</v>
      </c>
      <c r="C246" s="91" t="s">
        <v>64</v>
      </c>
      <c r="D246" s="327" t="s">
        <v>65</v>
      </c>
      <c r="E246" s="328"/>
      <c r="F246" s="92" t="s">
        <v>321</v>
      </c>
      <c r="G246" s="86"/>
    </row>
    <row r="247" spans="1:7" ht="24" x14ac:dyDescent="0.2">
      <c r="A247" s="329"/>
      <c r="B247" s="93" t="s">
        <v>95</v>
      </c>
      <c r="C247" s="94" t="s">
        <v>96</v>
      </c>
      <c r="D247" s="332" t="s">
        <v>97</v>
      </c>
      <c r="E247" s="333"/>
      <c r="F247" s="334"/>
      <c r="G247" s="82"/>
    </row>
    <row r="248" spans="1:7" ht="12" customHeight="1" x14ac:dyDescent="0.2">
      <c r="A248" s="330"/>
      <c r="B248" s="93" t="s">
        <v>98</v>
      </c>
      <c r="C248" s="94" t="s">
        <v>99</v>
      </c>
      <c r="D248" s="332" t="s">
        <v>100</v>
      </c>
      <c r="E248" s="333"/>
      <c r="F248" s="334"/>
      <c r="G248" s="86"/>
    </row>
    <row r="249" spans="1:7" ht="48" x14ac:dyDescent="0.2">
      <c r="A249" s="330"/>
      <c r="B249" s="93" t="s">
        <v>101</v>
      </c>
      <c r="C249" s="94" t="s">
        <v>64</v>
      </c>
      <c r="D249" s="332" t="s">
        <v>65</v>
      </c>
      <c r="E249" s="333"/>
      <c r="F249" s="334"/>
      <c r="G249" s="86"/>
    </row>
    <row r="250" spans="1:7" ht="24" x14ac:dyDescent="0.2">
      <c r="A250" s="330"/>
      <c r="B250" s="93" t="s">
        <v>102</v>
      </c>
      <c r="C250" s="94" t="s">
        <v>115</v>
      </c>
      <c r="D250" s="338">
        <v>1</v>
      </c>
      <c r="E250" s="339"/>
      <c r="F250" s="340"/>
      <c r="G250" s="86"/>
    </row>
    <row r="251" spans="1:7" ht="12" customHeight="1" x14ac:dyDescent="0.2">
      <c r="A251" s="331"/>
      <c r="B251" s="93" t="s">
        <v>104</v>
      </c>
      <c r="C251" s="332" t="s">
        <v>116</v>
      </c>
      <c r="D251" s="333"/>
      <c r="E251" s="333"/>
      <c r="F251" s="334"/>
      <c r="G251" s="95"/>
    </row>
    <row r="252" spans="1:7" ht="24" customHeight="1" x14ac:dyDescent="0.2">
      <c r="A252" s="96"/>
      <c r="B252" s="335" t="s">
        <v>112</v>
      </c>
      <c r="C252" s="336"/>
      <c r="D252" s="336"/>
      <c r="E252" s="336"/>
      <c r="F252" s="337"/>
      <c r="G252" s="86"/>
    </row>
    <row r="253" spans="1:7" x14ac:dyDescent="0.2">
      <c r="A253" s="87">
        <v>1.7</v>
      </c>
      <c r="B253" s="88" t="s">
        <v>67</v>
      </c>
      <c r="C253" s="88" t="s">
        <v>1</v>
      </c>
      <c r="D253" s="88">
        <v>54</v>
      </c>
      <c r="E253" s="88" t="s">
        <v>92</v>
      </c>
      <c r="F253" s="89" t="s">
        <v>322</v>
      </c>
      <c r="G253" s="86"/>
    </row>
    <row r="254" spans="1:7" ht="24" x14ac:dyDescent="0.2">
      <c r="A254" s="90" t="s">
        <v>120</v>
      </c>
      <c r="B254" s="91" t="s">
        <v>121</v>
      </c>
      <c r="C254" s="91" t="s">
        <v>72</v>
      </c>
      <c r="D254" s="327">
        <v>10</v>
      </c>
      <c r="E254" s="328"/>
      <c r="F254" s="92" t="s">
        <v>323</v>
      </c>
      <c r="G254" s="86"/>
    </row>
    <row r="255" spans="1:7" ht="12" customHeight="1" x14ac:dyDescent="0.2">
      <c r="A255" s="329"/>
      <c r="B255" s="93" t="s">
        <v>95</v>
      </c>
      <c r="C255" s="94" t="s">
        <v>122</v>
      </c>
      <c r="D255" s="332" t="s">
        <v>97</v>
      </c>
      <c r="E255" s="333"/>
      <c r="F255" s="334"/>
      <c r="G255" s="82"/>
    </row>
    <row r="256" spans="1:7" ht="12" customHeight="1" x14ac:dyDescent="0.2">
      <c r="A256" s="330"/>
      <c r="B256" s="93" t="s">
        <v>98</v>
      </c>
      <c r="C256" s="94" t="s">
        <v>99</v>
      </c>
      <c r="D256" s="332" t="s">
        <v>100</v>
      </c>
      <c r="E256" s="333"/>
      <c r="F256" s="334"/>
      <c r="G256" s="86"/>
    </row>
    <row r="257" spans="1:7" ht="24" x14ac:dyDescent="0.2">
      <c r="A257" s="330"/>
      <c r="B257" s="93" t="s">
        <v>101</v>
      </c>
      <c r="C257" s="94" t="s">
        <v>72</v>
      </c>
      <c r="D257" s="332">
        <v>10</v>
      </c>
      <c r="E257" s="333"/>
      <c r="F257" s="334"/>
      <c r="G257" s="86"/>
    </row>
    <row r="258" spans="1:7" ht="12" customHeight="1" x14ac:dyDescent="0.2">
      <c r="A258" s="330"/>
      <c r="B258" s="93" t="s">
        <v>102</v>
      </c>
      <c r="C258" s="94" t="s">
        <v>123</v>
      </c>
      <c r="D258" s="338">
        <v>1</v>
      </c>
      <c r="E258" s="339"/>
      <c r="F258" s="340"/>
      <c r="G258" s="86"/>
    </row>
    <row r="259" spans="1:7" ht="12" customHeight="1" x14ac:dyDescent="0.2">
      <c r="A259" s="331"/>
      <c r="B259" s="93" t="s">
        <v>104</v>
      </c>
      <c r="C259" s="332" t="s">
        <v>105</v>
      </c>
      <c r="D259" s="333"/>
      <c r="E259" s="333"/>
      <c r="F259" s="334"/>
      <c r="G259" s="95"/>
    </row>
    <row r="260" spans="1:7" ht="24" customHeight="1" x14ac:dyDescent="0.2">
      <c r="A260" s="96"/>
      <c r="B260" s="335" t="s">
        <v>124</v>
      </c>
      <c r="C260" s="336"/>
      <c r="D260" s="336"/>
      <c r="E260" s="336"/>
      <c r="F260" s="337"/>
      <c r="G260" s="86"/>
    </row>
    <row r="261" spans="1:7" ht="12" customHeight="1" x14ac:dyDescent="0.2">
      <c r="A261" s="90" t="s">
        <v>125</v>
      </c>
      <c r="B261" s="91" t="s">
        <v>126</v>
      </c>
      <c r="C261" s="91" t="s">
        <v>68</v>
      </c>
      <c r="D261" s="327">
        <v>60</v>
      </c>
      <c r="E261" s="328"/>
      <c r="F261" s="92" t="s">
        <v>324</v>
      </c>
      <c r="G261" s="86"/>
    </row>
    <row r="262" spans="1:7" ht="12" customHeight="1" x14ac:dyDescent="0.2">
      <c r="A262" s="329"/>
      <c r="B262" s="93" t="s">
        <v>95</v>
      </c>
      <c r="C262" s="94" t="s">
        <v>122</v>
      </c>
      <c r="D262" s="332" t="s">
        <v>97</v>
      </c>
      <c r="E262" s="333"/>
      <c r="F262" s="334"/>
      <c r="G262" s="82"/>
    </row>
    <row r="263" spans="1:7" ht="12" customHeight="1" x14ac:dyDescent="0.2">
      <c r="A263" s="330"/>
      <c r="B263" s="93" t="s">
        <v>98</v>
      </c>
      <c r="C263" s="94" t="s">
        <v>99</v>
      </c>
      <c r="D263" s="332" t="s">
        <v>100</v>
      </c>
      <c r="E263" s="333"/>
      <c r="F263" s="334"/>
      <c r="G263" s="86"/>
    </row>
    <row r="264" spans="1:7" ht="12" customHeight="1" x14ac:dyDescent="0.2">
      <c r="A264" s="330"/>
      <c r="B264" s="93" t="s">
        <v>101</v>
      </c>
      <c r="C264" s="94" t="s">
        <v>68</v>
      </c>
      <c r="D264" s="332">
        <v>60</v>
      </c>
      <c r="E264" s="333"/>
      <c r="F264" s="334"/>
      <c r="G264" s="86"/>
    </row>
    <row r="265" spans="1:7" ht="12" customHeight="1" x14ac:dyDescent="0.2">
      <c r="A265" s="330"/>
      <c r="B265" s="93" t="s">
        <v>102</v>
      </c>
      <c r="C265" s="94" t="s">
        <v>127</v>
      </c>
      <c r="D265" s="338">
        <v>1</v>
      </c>
      <c r="E265" s="339"/>
      <c r="F265" s="340"/>
      <c r="G265" s="86"/>
    </row>
    <row r="266" spans="1:7" ht="12" customHeight="1" x14ac:dyDescent="0.2">
      <c r="A266" s="331"/>
      <c r="B266" s="93" t="s">
        <v>104</v>
      </c>
      <c r="C266" s="332" t="s">
        <v>128</v>
      </c>
      <c r="D266" s="333"/>
      <c r="E266" s="333"/>
      <c r="F266" s="334"/>
      <c r="G266" s="95"/>
    </row>
    <row r="267" spans="1:7" ht="24" customHeight="1" x14ac:dyDescent="0.2">
      <c r="A267" s="96"/>
      <c r="B267" s="335" t="s">
        <v>124</v>
      </c>
      <c r="C267" s="336"/>
      <c r="D267" s="336"/>
      <c r="E267" s="336"/>
      <c r="F267" s="337"/>
      <c r="G267" s="86"/>
    </row>
    <row r="268" spans="1:7" ht="24" x14ac:dyDescent="0.2">
      <c r="A268" s="90" t="s">
        <v>129</v>
      </c>
      <c r="B268" s="91" t="s">
        <v>130</v>
      </c>
      <c r="C268" s="91" t="s">
        <v>21</v>
      </c>
      <c r="D268" s="327">
        <v>450</v>
      </c>
      <c r="E268" s="328"/>
      <c r="F268" s="92" t="s">
        <v>325</v>
      </c>
      <c r="G268" s="86"/>
    </row>
    <row r="269" spans="1:7" ht="12" customHeight="1" x14ac:dyDescent="0.2">
      <c r="A269" s="329"/>
      <c r="B269" s="93" t="s">
        <v>95</v>
      </c>
      <c r="C269" s="94" t="s">
        <v>122</v>
      </c>
      <c r="D269" s="332" t="s">
        <v>97</v>
      </c>
      <c r="E269" s="333"/>
      <c r="F269" s="334"/>
      <c r="G269" s="82"/>
    </row>
    <row r="270" spans="1:7" ht="12" customHeight="1" x14ac:dyDescent="0.2">
      <c r="A270" s="330"/>
      <c r="B270" s="93" t="s">
        <v>98</v>
      </c>
      <c r="C270" s="94" t="s">
        <v>99</v>
      </c>
      <c r="D270" s="332" t="s">
        <v>100</v>
      </c>
      <c r="E270" s="333"/>
      <c r="F270" s="334"/>
      <c r="G270" s="86"/>
    </row>
    <row r="271" spans="1:7" ht="24" x14ac:dyDescent="0.2">
      <c r="A271" s="330"/>
      <c r="B271" s="93" t="s">
        <v>101</v>
      </c>
      <c r="C271" s="94" t="s">
        <v>21</v>
      </c>
      <c r="D271" s="332">
        <v>450</v>
      </c>
      <c r="E271" s="333"/>
      <c r="F271" s="334"/>
      <c r="G271" s="86"/>
    </row>
    <row r="272" spans="1:7" ht="24" x14ac:dyDescent="0.2">
      <c r="A272" s="330"/>
      <c r="B272" s="93" t="s">
        <v>102</v>
      </c>
      <c r="C272" s="94" t="s">
        <v>132</v>
      </c>
      <c r="D272" s="332" t="s">
        <v>133</v>
      </c>
      <c r="E272" s="333"/>
      <c r="F272" s="334"/>
      <c r="G272" s="86"/>
    </row>
    <row r="273" spans="1:7" ht="12" customHeight="1" x14ac:dyDescent="0.2">
      <c r="A273" s="331"/>
      <c r="B273" s="93" t="s">
        <v>104</v>
      </c>
      <c r="C273" s="332" t="s">
        <v>134</v>
      </c>
      <c r="D273" s="333"/>
      <c r="E273" s="333"/>
      <c r="F273" s="334"/>
      <c r="G273" s="95"/>
    </row>
    <row r="274" spans="1:7" ht="24" customHeight="1" x14ac:dyDescent="0.2">
      <c r="A274" s="96"/>
      <c r="B274" s="335" t="s">
        <v>124</v>
      </c>
      <c r="C274" s="336"/>
      <c r="D274" s="336"/>
      <c r="E274" s="336"/>
      <c r="F274" s="337"/>
      <c r="G274" s="86"/>
    </row>
    <row r="275" spans="1:7" ht="24" x14ac:dyDescent="0.2">
      <c r="A275" s="90" t="s">
        <v>135</v>
      </c>
      <c r="B275" s="91" t="s">
        <v>136</v>
      </c>
      <c r="C275" s="91" t="s">
        <v>69</v>
      </c>
      <c r="D275" s="327">
        <v>20</v>
      </c>
      <c r="E275" s="328"/>
      <c r="F275" s="92" t="s">
        <v>326</v>
      </c>
      <c r="G275" s="86"/>
    </row>
    <row r="276" spans="1:7" ht="12" customHeight="1" x14ac:dyDescent="0.2">
      <c r="A276" s="329"/>
      <c r="B276" s="93" t="s">
        <v>95</v>
      </c>
      <c r="C276" s="94" t="s">
        <v>122</v>
      </c>
      <c r="D276" s="332" t="s">
        <v>97</v>
      </c>
      <c r="E276" s="333"/>
      <c r="F276" s="334"/>
      <c r="G276" s="82"/>
    </row>
    <row r="277" spans="1:7" ht="12" customHeight="1" x14ac:dyDescent="0.2">
      <c r="A277" s="330"/>
      <c r="B277" s="93" t="s">
        <v>98</v>
      </c>
      <c r="C277" s="94" t="s">
        <v>99</v>
      </c>
      <c r="D277" s="332" t="s">
        <v>100</v>
      </c>
      <c r="E277" s="333"/>
      <c r="F277" s="334"/>
      <c r="G277" s="86"/>
    </row>
    <row r="278" spans="1:7" ht="24" x14ac:dyDescent="0.2">
      <c r="A278" s="330"/>
      <c r="B278" s="93" t="s">
        <v>101</v>
      </c>
      <c r="C278" s="94" t="s">
        <v>69</v>
      </c>
      <c r="D278" s="332">
        <v>20</v>
      </c>
      <c r="E278" s="333"/>
      <c r="F278" s="334"/>
      <c r="G278" s="86"/>
    </row>
    <row r="279" spans="1:7" ht="12" customHeight="1" x14ac:dyDescent="0.2">
      <c r="A279" s="330"/>
      <c r="B279" s="93" t="s">
        <v>102</v>
      </c>
      <c r="C279" s="94" t="s">
        <v>138</v>
      </c>
      <c r="D279" s="338">
        <v>1</v>
      </c>
      <c r="E279" s="339"/>
      <c r="F279" s="340"/>
      <c r="G279" s="86"/>
    </row>
    <row r="280" spans="1:7" ht="12" customHeight="1" x14ac:dyDescent="0.2">
      <c r="A280" s="331"/>
      <c r="B280" s="93" t="s">
        <v>104</v>
      </c>
      <c r="C280" s="332" t="s">
        <v>139</v>
      </c>
      <c r="D280" s="333"/>
      <c r="E280" s="333"/>
      <c r="F280" s="334"/>
      <c r="G280" s="95"/>
    </row>
    <row r="281" spans="1:7" ht="24" customHeight="1" x14ac:dyDescent="0.2">
      <c r="A281" s="96"/>
      <c r="B281" s="335" t="s">
        <v>124</v>
      </c>
      <c r="C281" s="336"/>
      <c r="D281" s="336"/>
      <c r="E281" s="336"/>
      <c r="F281" s="337"/>
      <c r="G281" s="86"/>
    </row>
    <row r="282" spans="1:7" ht="24" x14ac:dyDescent="0.2">
      <c r="A282" s="90" t="s">
        <v>140</v>
      </c>
      <c r="B282" s="91" t="s">
        <v>141</v>
      </c>
      <c r="C282" s="91" t="s">
        <v>71</v>
      </c>
      <c r="D282" s="327">
        <v>17</v>
      </c>
      <c r="E282" s="328"/>
      <c r="F282" s="92" t="s">
        <v>327</v>
      </c>
      <c r="G282" s="86"/>
    </row>
    <row r="283" spans="1:7" ht="12" customHeight="1" x14ac:dyDescent="0.2">
      <c r="A283" s="329"/>
      <c r="B283" s="93" t="s">
        <v>95</v>
      </c>
      <c r="C283" s="94" t="s">
        <v>122</v>
      </c>
      <c r="D283" s="332" t="s">
        <v>97</v>
      </c>
      <c r="E283" s="333"/>
      <c r="F283" s="334"/>
      <c r="G283" s="82"/>
    </row>
    <row r="284" spans="1:7" ht="12" customHeight="1" x14ac:dyDescent="0.2">
      <c r="A284" s="330"/>
      <c r="B284" s="93" t="s">
        <v>98</v>
      </c>
      <c r="C284" s="94" t="s">
        <v>99</v>
      </c>
      <c r="D284" s="332" t="s">
        <v>100</v>
      </c>
      <c r="E284" s="333"/>
      <c r="F284" s="334"/>
      <c r="G284" s="86"/>
    </row>
    <row r="285" spans="1:7" ht="24" x14ac:dyDescent="0.2">
      <c r="A285" s="330"/>
      <c r="B285" s="93" t="s">
        <v>101</v>
      </c>
      <c r="C285" s="94" t="s">
        <v>71</v>
      </c>
      <c r="D285" s="332">
        <v>17</v>
      </c>
      <c r="E285" s="333"/>
      <c r="F285" s="334"/>
      <c r="G285" s="86"/>
    </row>
    <row r="286" spans="1:7" ht="12" customHeight="1" x14ac:dyDescent="0.2">
      <c r="A286" s="330"/>
      <c r="B286" s="93" t="s">
        <v>102</v>
      </c>
      <c r="C286" s="94" t="s">
        <v>142</v>
      </c>
      <c r="D286" s="338">
        <v>1</v>
      </c>
      <c r="E286" s="339"/>
      <c r="F286" s="340"/>
      <c r="G286" s="86"/>
    </row>
    <row r="287" spans="1:7" x14ac:dyDescent="0.2">
      <c r="A287" s="331"/>
      <c r="B287" s="93" t="s">
        <v>104</v>
      </c>
      <c r="C287" s="332"/>
      <c r="D287" s="333"/>
      <c r="E287" s="333"/>
      <c r="F287" s="334"/>
      <c r="G287" s="95"/>
    </row>
    <row r="288" spans="1:7" ht="24" customHeight="1" x14ac:dyDescent="0.2">
      <c r="A288" s="96"/>
      <c r="B288" s="335" t="s">
        <v>124</v>
      </c>
      <c r="C288" s="336"/>
      <c r="D288" s="336"/>
      <c r="E288" s="336"/>
      <c r="F288" s="337"/>
      <c r="G288" s="86"/>
    </row>
    <row r="289" spans="1:7" ht="24" x14ac:dyDescent="0.2">
      <c r="A289" s="90" t="s">
        <v>143</v>
      </c>
      <c r="B289" s="91" t="s">
        <v>144</v>
      </c>
      <c r="C289" s="91" t="s">
        <v>22</v>
      </c>
      <c r="D289" s="327">
        <v>200</v>
      </c>
      <c r="E289" s="328"/>
      <c r="F289" s="92" t="s">
        <v>328</v>
      </c>
      <c r="G289" s="86"/>
    </row>
    <row r="290" spans="1:7" ht="12" customHeight="1" x14ac:dyDescent="0.2">
      <c r="A290" s="329"/>
      <c r="B290" s="93" t="s">
        <v>95</v>
      </c>
      <c r="C290" s="94" t="s">
        <v>122</v>
      </c>
      <c r="D290" s="332" t="s">
        <v>97</v>
      </c>
      <c r="E290" s="333"/>
      <c r="F290" s="334"/>
      <c r="G290" s="82"/>
    </row>
    <row r="291" spans="1:7" ht="12" customHeight="1" x14ac:dyDescent="0.2">
      <c r="A291" s="330"/>
      <c r="B291" s="93" t="s">
        <v>98</v>
      </c>
      <c r="C291" s="94" t="s">
        <v>99</v>
      </c>
      <c r="D291" s="332" t="s">
        <v>100</v>
      </c>
      <c r="E291" s="333"/>
      <c r="F291" s="334"/>
      <c r="G291" s="86"/>
    </row>
    <row r="292" spans="1:7" ht="24" x14ac:dyDescent="0.2">
      <c r="A292" s="330"/>
      <c r="B292" s="93" t="s">
        <v>101</v>
      </c>
      <c r="C292" s="94" t="s">
        <v>22</v>
      </c>
      <c r="D292" s="332">
        <v>200</v>
      </c>
      <c r="E292" s="333"/>
      <c r="F292" s="334"/>
      <c r="G292" s="86"/>
    </row>
    <row r="293" spans="1:7" ht="12" customHeight="1" x14ac:dyDescent="0.2">
      <c r="A293" s="330"/>
      <c r="B293" s="93" t="s">
        <v>102</v>
      </c>
      <c r="C293" s="94" t="s">
        <v>145</v>
      </c>
      <c r="D293" s="338">
        <v>1</v>
      </c>
      <c r="E293" s="339"/>
      <c r="F293" s="340"/>
      <c r="G293" s="86"/>
    </row>
    <row r="294" spans="1:7" ht="12" customHeight="1" x14ac:dyDescent="0.2">
      <c r="A294" s="331"/>
      <c r="B294" s="93" t="s">
        <v>104</v>
      </c>
      <c r="C294" s="332" t="s">
        <v>146</v>
      </c>
      <c r="D294" s="333"/>
      <c r="E294" s="333"/>
      <c r="F294" s="334"/>
      <c r="G294" s="95"/>
    </row>
    <row r="295" spans="1:7" ht="24" customHeight="1" x14ac:dyDescent="0.2">
      <c r="A295" s="96"/>
      <c r="B295" s="335" t="s">
        <v>124</v>
      </c>
      <c r="C295" s="336"/>
      <c r="D295" s="336"/>
      <c r="E295" s="336"/>
      <c r="F295" s="337"/>
      <c r="G295" s="86"/>
    </row>
    <row r="296" spans="1:7" ht="24" x14ac:dyDescent="0.2">
      <c r="A296" s="90" t="s">
        <v>147</v>
      </c>
      <c r="B296" s="91" t="s">
        <v>148</v>
      </c>
      <c r="C296" s="91" t="s">
        <v>70</v>
      </c>
      <c r="D296" s="327">
        <v>11</v>
      </c>
      <c r="E296" s="328"/>
      <c r="F296" s="92" t="s">
        <v>329</v>
      </c>
      <c r="G296" s="86"/>
    </row>
    <row r="297" spans="1:7" ht="12" customHeight="1" x14ac:dyDescent="0.2">
      <c r="A297" s="329"/>
      <c r="B297" s="93" t="s">
        <v>95</v>
      </c>
      <c r="C297" s="94" t="s">
        <v>122</v>
      </c>
      <c r="D297" s="332" t="s">
        <v>97</v>
      </c>
      <c r="E297" s="333"/>
      <c r="F297" s="334"/>
      <c r="G297" s="82"/>
    </row>
    <row r="298" spans="1:7" ht="12" customHeight="1" x14ac:dyDescent="0.2">
      <c r="A298" s="330"/>
      <c r="B298" s="93" t="s">
        <v>98</v>
      </c>
      <c r="C298" s="94" t="s">
        <v>99</v>
      </c>
      <c r="D298" s="332" t="s">
        <v>100</v>
      </c>
      <c r="E298" s="333"/>
      <c r="F298" s="334"/>
      <c r="G298" s="86"/>
    </row>
    <row r="299" spans="1:7" ht="24" x14ac:dyDescent="0.2">
      <c r="A299" s="330"/>
      <c r="B299" s="93" t="s">
        <v>101</v>
      </c>
      <c r="C299" s="94" t="s">
        <v>70</v>
      </c>
      <c r="D299" s="332">
        <v>11</v>
      </c>
      <c r="E299" s="333"/>
      <c r="F299" s="334"/>
      <c r="G299" s="86"/>
    </row>
    <row r="300" spans="1:7" ht="12" customHeight="1" x14ac:dyDescent="0.2">
      <c r="A300" s="330"/>
      <c r="B300" s="93" t="s">
        <v>102</v>
      </c>
      <c r="C300" s="94" t="s">
        <v>138</v>
      </c>
      <c r="D300" s="338">
        <v>1</v>
      </c>
      <c r="E300" s="339"/>
      <c r="F300" s="340"/>
      <c r="G300" s="86"/>
    </row>
    <row r="301" spans="1:7" ht="12" customHeight="1" x14ac:dyDescent="0.2">
      <c r="A301" s="331"/>
      <c r="B301" s="93" t="s">
        <v>104</v>
      </c>
      <c r="C301" s="332" t="s">
        <v>146</v>
      </c>
      <c r="D301" s="333"/>
      <c r="E301" s="333"/>
      <c r="F301" s="334"/>
      <c r="G301" s="95"/>
    </row>
    <row r="302" spans="1:7" ht="24" customHeight="1" x14ac:dyDescent="0.2">
      <c r="A302" s="96"/>
      <c r="B302" s="335" t="s">
        <v>124</v>
      </c>
      <c r="C302" s="336"/>
      <c r="D302" s="336"/>
      <c r="E302" s="336"/>
      <c r="F302" s="337"/>
      <c r="G302" s="86"/>
    </row>
    <row r="303" spans="1:7" x14ac:dyDescent="0.2">
      <c r="A303" s="87">
        <v>1.8</v>
      </c>
      <c r="B303" s="88" t="s">
        <v>73</v>
      </c>
      <c r="C303" s="88" t="s">
        <v>2</v>
      </c>
      <c r="D303" s="88">
        <v>74</v>
      </c>
      <c r="E303" s="88" t="s">
        <v>92</v>
      </c>
      <c r="F303" s="89" t="s">
        <v>330</v>
      </c>
      <c r="G303" s="86"/>
    </row>
    <row r="304" spans="1:7" ht="12" customHeight="1" x14ac:dyDescent="0.2">
      <c r="A304" s="90" t="s">
        <v>157</v>
      </c>
      <c r="B304" s="97" t="s">
        <v>343</v>
      </c>
      <c r="C304" s="91" t="s">
        <v>75</v>
      </c>
      <c r="D304" s="346">
        <v>0.74</v>
      </c>
      <c r="E304" s="347"/>
      <c r="F304" s="92" t="s">
        <v>303</v>
      </c>
      <c r="G304" s="86"/>
    </row>
    <row r="305" spans="1:7" ht="12" customHeight="1" x14ac:dyDescent="0.2">
      <c r="A305" s="329"/>
      <c r="B305" s="93" t="s">
        <v>95</v>
      </c>
      <c r="C305" s="94" t="s">
        <v>158</v>
      </c>
      <c r="D305" s="332" t="s">
        <v>152</v>
      </c>
      <c r="E305" s="333"/>
      <c r="F305" s="334"/>
      <c r="G305" s="82"/>
    </row>
    <row r="306" spans="1:7" ht="12" customHeight="1" x14ac:dyDescent="0.2">
      <c r="A306" s="330"/>
      <c r="B306" s="93" t="s">
        <v>98</v>
      </c>
      <c r="C306" s="94" t="s">
        <v>99</v>
      </c>
      <c r="D306" s="332" t="s">
        <v>100</v>
      </c>
      <c r="E306" s="333"/>
      <c r="F306" s="334"/>
      <c r="G306" s="86"/>
    </row>
    <row r="307" spans="1:7" ht="12" customHeight="1" x14ac:dyDescent="0.2">
      <c r="A307" s="330"/>
      <c r="B307" s="93" t="s">
        <v>101</v>
      </c>
      <c r="C307" s="94" t="s">
        <v>75</v>
      </c>
      <c r="D307" s="338">
        <v>0.74</v>
      </c>
      <c r="E307" s="339"/>
      <c r="F307" s="340"/>
      <c r="G307" s="86"/>
    </row>
    <row r="308" spans="1:7" x14ac:dyDescent="0.2">
      <c r="A308" s="330"/>
      <c r="B308" s="93" t="s">
        <v>102</v>
      </c>
      <c r="C308" s="94" t="s">
        <v>345</v>
      </c>
      <c r="D308" s="338">
        <v>1</v>
      </c>
      <c r="E308" s="339"/>
      <c r="F308" s="340"/>
      <c r="G308" s="86"/>
    </row>
    <row r="309" spans="1:7" ht="12" customHeight="1" x14ac:dyDescent="0.2">
      <c r="A309" s="331"/>
      <c r="B309" s="93" t="s">
        <v>104</v>
      </c>
      <c r="C309" s="332" t="s">
        <v>146</v>
      </c>
      <c r="D309" s="333"/>
      <c r="E309" s="333"/>
      <c r="F309" s="334"/>
      <c r="G309" s="95"/>
    </row>
    <row r="310" spans="1:7" ht="24" customHeight="1" x14ac:dyDescent="0.2">
      <c r="A310" s="96"/>
      <c r="B310" s="335" t="s">
        <v>124</v>
      </c>
      <c r="C310" s="336"/>
      <c r="D310" s="336"/>
      <c r="E310" s="336"/>
      <c r="F310" s="337"/>
      <c r="G310" s="86"/>
    </row>
    <row r="311" spans="1:7" x14ac:dyDescent="0.2">
      <c r="A311" s="90" t="s">
        <v>159</v>
      </c>
      <c r="B311" s="97" t="s">
        <v>344</v>
      </c>
      <c r="C311" s="91" t="s">
        <v>74</v>
      </c>
      <c r="D311" s="346">
        <v>0.74</v>
      </c>
      <c r="E311" s="347"/>
      <c r="F311" s="92" t="s">
        <v>331</v>
      </c>
      <c r="G311" s="86"/>
    </row>
    <row r="312" spans="1:7" ht="12" customHeight="1" x14ac:dyDescent="0.2">
      <c r="A312" s="329"/>
      <c r="B312" s="93" t="s">
        <v>95</v>
      </c>
      <c r="C312" s="94" t="s">
        <v>158</v>
      </c>
      <c r="D312" s="332" t="s">
        <v>152</v>
      </c>
      <c r="E312" s="333"/>
      <c r="F312" s="334"/>
      <c r="G312" s="82"/>
    </row>
    <row r="313" spans="1:7" ht="12" customHeight="1" x14ac:dyDescent="0.2">
      <c r="A313" s="330"/>
      <c r="B313" s="93" t="s">
        <v>98</v>
      </c>
      <c r="C313" s="94" t="s">
        <v>99</v>
      </c>
      <c r="D313" s="332" t="s">
        <v>100</v>
      </c>
      <c r="E313" s="333"/>
      <c r="F313" s="334"/>
      <c r="G313" s="86"/>
    </row>
    <row r="314" spans="1:7" ht="12" customHeight="1" x14ac:dyDescent="0.2">
      <c r="A314" s="330"/>
      <c r="B314" s="93" t="s">
        <v>101</v>
      </c>
      <c r="C314" s="94" t="s">
        <v>74</v>
      </c>
      <c r="D314" s="338">
        <v>0.74</v>
      </c>
      <c r="E314" s="339"/>
      <c r="F314" s="340"/>
      <c r="G314" s="86"/>
    </row>
    <row r="315" spans="1:7" ht="12" customHeight="1" x14ac:dyDescent="0.2">
      <c r="A315" s="330"/>
      <c r="B315" s="93" t="s">
        <v>102</v>
      </c>
      <c r="C315" s="94" t="s">
        <v>160</v>
      </c>
      <c r="D315" s="338">
        <v>1</v>
      </c>
      <c r="E315" s="339"/>
      <c r="F315" s="340"/>
      <c r="G315" s="86"/>
    </row>
    <row r="316" spans="1:7" ht="12" customHeight="1" x14ac:dyDescent="0.2">
      <c r="A316" s="331"/>
      <c r="B316" s="93" t="s">
        <v>104</v>
      </c>
      <c r="C316" s="332" t="s">
        <v>161</v>
      </c>
      <c r="D316" s="333"/>
      <c r="E316" s="333"/>
      <c r="F316" s="334"/>
      <c r="G316" s="95"/>
    </row>
    <row r="317" spans="1:7" ht="24" customHeight="1" x14ac:dyDescent="0.2">
      <c r="A317" s="96"/>
      <c r="B317" s="335" t="s">
        <v>124</v>
      </c>
      <c r="C317" s="336"/>
      <c r="D317" s="336"/>
      <c r="E317" s="336"/>
      <c r="F317" s="337"/>
      <c r="G317" s="86"/>
    </row>
    <row r="318" spans="1:7" ht="24" x14ac:dyDescent="0.2">
      <c r="A318" s="90" t="s">
        <v>162</v>
      </c>
      <c r="B318" s="91" t="s">
        <v>163</v>
      </c>
      <c r="C318" s="91" t="s">
        <v>23</v>
      </c>
      <c r="D318" s="327">
        <v>74</v>
      </c>
      <c r="E318" s="328"/>
      <c r="F318" s="92" t="s">
        <v>332</v>
      </c>
      <c r="G318" s="86"/>
    </row>
    <row r="319" spans="1:7" ht="12" customHeight="1" x14ac:dyDescent="0.2">
      <c r="A319" s="329"/>
      <c r="B319" s="93" t="s">
        <v>95</v>
      </c>
      <c r="C319" s="94" t="s">
        <v>158</v>
      </c>
      <c r="D319" s="332" t="s">
        <v>152</v>
      </c>
      <c r="E319" s="333"/>
      <c r="F319" s="334"/>
      <c r="G319" s="82"/>
    </row>
    <row r="320" spans="1:7" ht="12" customHeight="1" x14ac:dyDescent="0.2">
      <c r="A320" s="330"/>
      <c r="B320" s="93" t="s">
        <v>98</v>
      </c>
      <c r="C320" s="94" t="s">
        <v>99</v>
      </c>
      <c r="D320" s="332" t="s">
        <v>100</v>
      </c>
      <c r="E320" s="333"/>
      <c r="F320" s="334"/>
      <c r="G320" s="86"/>
    </row>
    <row r="321" spans="1:7" ht="24" x14ac:dyDescent="0.2">
      <c r="A321" s="330"/>
      <c r="B321" s="93" t="s">
        <v>101</v>
      </c>
      <c r="C321" s="94" t="s">
        <v>23</v>
      </c>
      <c r="D321" s="332">
        <v>74</v>
      </c>
      <c r="E321" s="333"/>
      <c r="F321" s="334"/>
      <c r="G321" s="86"/>
    </row>
    <row r="322" spans="1:7" ht="24" x14ac:dyDescent="0.2">
      <c r="A322" s="330"/>
      <c r="B322" s="93" t="s">
        <v>102</v>
      </c>
      <c r="C322" s="94" t="s">
        <v>164</v>
      </c>
      <c r="D322" s="338">
        <v>1</v>
      </c>
      <c r="E322" s="339"/>
      <c r="F322" s="340"/>
      <c r="G322" s="86"/>
    </row>
    <row r="323" spans="1:7" x14ac:dyDescent="0.2">
      <c r="A323" s="331"/>
      <c r="B323" s="93" t="s">
        <v>104</v>
      </c>
      <c r="C323" s="332"/>
      <c r="D323" s="333"/>
      <c r="E323" s="333"/>
      <c r="F323" s="334"/>
      <c r="G323" s="95"/>
    </row>
    <row r="324" spans="1:7" ht="24" customHeight="1" x14ac:dyDescent="0.2">
      <c r="A324" s="96"/>
      <c r="B324" s="335" t="s">
        <v>124</v>
      </c>
      <c r="C324" s="336"/>
      <c r="D324" s="336"/>
      <c r="E324" s="336"/>
      <c r="F324" s="337"/>
      <c r="G324" s="86"/>
    </row>
    <row r="325" spans="1:7" x14ac:dyDescent="0.2">
      <c r="A325" s="87">
        <v>1.9</v>
      </c>
      <c r="B325" s="88" t="s">
        <v>76</v>
      </c>
      <c r="C325" s="88" t="s">
        <v>4</v>
      </c>
      <c r="D325" s="88">
        <v>54</v>
      </c>
      <c r="E325" s="88" t="s">
        <v>92</v>
      </c>
      <c r="F325" s="89" t="s">
        <v>333</v>
      </c>
      <c r="G325" s="86"/>
    </row>
    <row r="326" spans="1:7" ht="24" x14ac:dyDescent="0.2">
      <c r="A326" s="90" t="s">
        <v>165</v>
      </c>
      <c r="B326" s="91" t="s">
        <v>166</v>
      </c>
      <c r="C326" s="91" t="s">
        <v>24</v>
      </c>
      <c r="D326" s="327">
        <v>2</v>
      </c>
      <c r="E326" s="328"/>
      <c r="F326" s="92" t="s">
        <v>334</v>
      </c>
      <c r="G326" s="86"/>
    </row>
    <row r="327" spans="1:7" ht="12" customHeight="1" x14ac:dyDescent="0.2">
      <c r="A327" s="329"/>
      <c r="B327" s="93" t="s">
        <v>95</v>
      </c>
      <c r="C327" s="94" t="s">
        <v>167</v>
      </c>
      <c r="D327" s="332" t="s">
        <v>97</v>
      </c>
      <c r="E327" s="333"/>
      <c r="F327" s="334"/>
      <c r="G327" s="82"/>
    </row>
    <row r="328" spans="1:7" ht="12" customHeight="1" x14ac:dyDescent="0.2">
      <c r="A328" s="330"/>
      <c r="B328" s="93" t="s">
        <v>98</v>
      </c>
      <c r="C328" s="94"/>
      <c r="D328" s="332" t="s">
        <v>100</v>
      </c>
      <c r="E328" s="333"/>
      <c r="F328" s="334"/>
      <c r="G328" s="86"/>
    </row>
    <row r="329" spans="1:7" ht="24" x14ac:dyDescent="0.2">
      <c r="A329" s="330"/>
      <c r="B329" s="93" t="s">
        <v>101</v>
      </c>
      <c r="C329" s="94" t="s">
        <v>24</v>
      </c>
      <c r="D329" s="332">
        <v>2</v>
      </c>
      <c r="E329" s="333"/>
      <c r="F329" s="334"/>
      <c r="G329" s="86"/>
    </row>
    <row r="330" spans="1:7" x14ac:dyDescent="0.2">
      <c r="A330" s="330"/>
      <c r="B330" s="93" t="s">
        <v>102</v>
      </c>
      <c r="C330" s="94"/>
      <c r="D330" s="332"/>
      <c r="E330" s="333"/>
      <c r="F330" s="334"/>
      <c r="G330" s="86"/>
    </row>
    <row r="331" spans="1:7" x14ac:dyDescent="0.2">
      <c r="A331" s="331"/>
      <c r="B331" s="93" t="s">
        <v>104</v>
      </c>
      <c r="C331" s="332"/>
      <c r="D331" s="333"/>
      <c r="E331" s="333"/>
      <c r="F331" s="334"/>
      <c r="G331" s="95"/>
    </row>
    <row r="332" spans="1:7" ht="24" customHeight="1" x14ac:dyDescent="0.2">
      <c r="A332" s="96"/>
      <c r="B332" s="335" t="s">
        <v>168</v>
      </c>
      <c r="C332" s="336"/>
      <c r="D332" s="336"/>
      <c r="E332" s="336"/>
      <c r="F332" s="337"/>
      <c r="G332" s="86"/>
    </row>
    <row r="333" spans="1:7" ht="24" x14ac:dyDescent="0.2">
      <c r="A333" s="90" t="s">
        <v>169</v>
      </c>
      <c r="B333" s="91" t="s">
        <v>170</v>
      </c>
      <c r="C333" s="91" t="s">
        <v>77</v>
      </c>
      <c r="D333" s="327">
        <v>2</v>
      </c>
      <c r="E333" s="328"/>
      <c r="F333" s="92" t="s">
        <v>335</v>
      </c>
      <c r="G333" s="86"/>
    </row>
    <row r="334" spans="1:7" ht="12" customHeight="1" x14ac:dyDescent="0.2">
      <c r="A334" s="329"/>
      <c r="B334" s="93" t="s">
        <v>95</v>
      </c>
      <c r="C334" s="94" t="s">
        <v>167</v>
      </c>
      <c r="D334" s="332" t="s">
        <v>97</v>
      </c>
      <c r="E334" s="333"/>
      <c r="F334" s="334"/>
      <c r="G334" s="82"/>
    </row>
    <row r="335" spans="1:7" ht="12" customHeight="1" x14ac:dyDescent="0.2">
      <c r="A335" s="330"/>
      <c r="B335" s="93" t="s">
        <v>98</v>
      </c>
      <c r="C335" s="94"/>
      <c r="D335" s="332" t="s">
        <v>100</v>
      </c>
      <c r="E335" s="333"/>
      <c r="F335" s="334"/>
      <c r="G335" s="86"/>
    </row>
    <row r="336" spans="1:7" ht="24" x14ac:dyDescent="0.2">
      <c r="A336" s="330"/>
      <c r="B336" s="93" t="s">
        <v>101</v>
      </c>
      <c r="C336" s="94" t="s">
        <v>77</v>
      </c>
      <c r="D336" s="332">
        <v>2</v>
      </c>
      <c r="E336" s="333"/>
      <c r="F336" s="334"/>
      <c r="G336" s="86"/>
    </row>
    <row r="337" spans="1:7" x14ac:dyDescent="0.2">
      <c r="A337" s="330"/>
      <c r="B337" s="93" t="s">
        <v>102</v>
      </c>
      <c r="C337" s="94"/>
      <c r="D337" s="332"/>
      <c r="E337" s="333"/>
      <c r="F337" s="334"/>
      <c r="G337" s="86"/>
    </row>
    <row r="338" spans="1:7" x14ac:dyDescent="0.2">
      <c r="A338" s="331"/>
      <c r="B338" s="93" t="s">
        <v>104</v>
      </c>
      <c r="C338" s="332"/>
      <c r="D338" s="333"/>
      <c r="E338" s="333"/>
      <c r="F338" s="334"/>
      <c r="G338" s="95"/>
    </row>
    <row r="339" spans="1:7" ht="24" customHeight="1" x14ac:dyDescent="0.2">
      <c r="A339" s="96"/>
      <c r="B339" s="335" t="s">
        <v>171</v>
      </c>
      <c r="C339" s="336"/>
      <c r="D339" s="336"/>
      <c r="E339" s="336"/>
      <c r="F339" s="337"/>
      <c r="G339" s="86"/>
    </row>
    <row r="340" spans="1:7" ht="24" x14ac:dyDescent="0.2">
      <c r="A340" s="90" t="s">
        <v>172</v>
      </c>
      <c r="B340" s="91" t="s">
        <v>173</v>
      </c>
      <c r="C340" s="91" t="s">
        <v>79</v>
      </c>
      <c r="D340" s="327">
        <v>1</v>
      </c>
      <c r="E340" s="328"/>
      <c r="F340" s="92" t="s">
        <v>336</v>
      </c>
      <c r="G340" s="86"/>
    </row>
    <row r="341" spans="1:7" ht="12" customHeight="1" x14ac:dyDescent="0.2">
      <c r="A341" s="329"/>
      <c r="B341" s="93" t="s">
        <v>95</v>
      </c>
      <c r="C341" s="94" t="s">
        <v>167</v>
      </c>
      <c r="D341" s="332" t="s">
        <v>97</v>
      </c>
      <c r="E341" s="333"/>
      <c r="F341" s="334"/>
      <c r="G341" s="82"/>
    </row>
    <row r="342" spans="1:7" ht="12" customHeight="1" x14ac:dyDescent="0.2">
      <c r="A342" s="330"/>
      <c r="B342" s="93" t="s">
        <v>98</v>
      </c>
      <c r="C342" s="94"/>
      <c r="D342" s="332" t="s">
        <v>100</v>
      </c>
      <c r="E342" s="333"/>
      <c r="F342" s="334"/>
      <c r="G342" s="86"/>
    </row>
    <row r="343" spans="1:7" ht="24" x14ac:dyDescent="0.2">
      <c r="A343" s="330"/>
      <c r="B343" s="93" t="s">
        <v>101</v>
      </c>
      <c r="C343" s="94" t="s">
        <v>79</v>
      </c>
      <c r="D343" s="332">
        <v>1</v>
      </c>
      <c r="E343" s="333"/>
      <c r="F343" s="334"/>
      <c r="G343" s="86"/>
    </row>
    <row r="344" spans="1:7" x14ac:dyDescent="0.2">
      <c r="A344" s="330"/>
      <c r="B344" s="93" t="s">
        <v>102</v>
      </c>
      <c r="C344" s="94"/>
      <c r="D344" s="332"/>
      <c r="E344" s="333"/>
      <c r="F344" s="334"/>
      <c r="G344" s="86"/>
    </row>
    <row r="345" spans="1:7" x14ac:dyDescent="0.2">
      <c r="A345" s="331"/>
      <c r="B345" s="93" t="s">
        <v>104</v>
      </c>
      <c r="C345" s="332"/>
      <c r="D345" s="333"/>
      <c r="E345" s="333"/>
      <c r="F345" s="334"/>
      <c r="G345" s="95"/>
    </row>
    <row r="346" spans="1:7" ht="24" customHeight="1" x14ac:dyDescent="0.2">
      <c r="A346" s="96"/>
      <c r="B346" s="335" t="s">
        <v>168</v>
      </c>
      <c r="C346" s="336"/>
      <c r="D346" s="336"/>
      <c r="E346" s="336"/>
      <c r="F346" s="337"/>
      <c r="G346" s="86"/>
    </row>
    <row r="347" spans="1:7" ht="24" x14ac:dyDescent="0.2">
      <c r="A347" s="90" t="s">
        <v>174</v>
      </c>
      <c r="B347" s="91" t="s">
        <v>175</v>
      </c>
      <c r="C347" s="91" t="s">
        <v>78</v>
      </c>
      <c r="D347" s="327">
        <v>1</v>
      </c>
      <c r="E347" s="328"/>
      <c r="F347" s="92" t="s">
        <v>337</v>
      </c>
      <c r="G347" s="86"/>
    </row>
    <row r="348" spans="1:7" ht="12" customHeight="1" x14ac:dyDescent="0.2">
      <c r="A348" s="329"/>
      <c r="B348" s="93" t="s">
        <v>95</v>
      </c>
      <c r="C348" s="94" t="s">
        <v>167</v>
      </c>
      <c r="D348" s="332" t="s">
        <v>97</v>
      </c>
      <c r="E348" s="333"/>
      <c r="F348" s="334"/>
      <c r="G348" s="82"/>
    </row>
    <row r="349" spans="1:7" ht="12" customHeight="1" x14ac:dyDescent="0.2">
      <c r="A349" s="330"/>
      <c r="B349" s="93" t="s">
        <v>98</v>
      </c>
      <c r="C349" s="94"/>
      <c r="D349" s="332" t="s">
        <v>100</v>
      </c>
      <c r="E349" s="333"/>
      <c r="F349" s="334"/>
      <c r="G349" s="86"/>
    </row>
    <row r="350" spans="1:7" ht="24" x14ac:dyDescent="0.2">
      <c r="A350" s="330"/>
      <c r="B350" s="93" t="s">
        <v>101</v>
      </c>
      <c r="C350" s="94" t="s">
        <v>78</v>
      </c>
      <c r="D350" s="332">
        <v>1</v>
      </c>
      <c r="E350" s="333"/>
      <c r="F350" s="334"/>
      <c r="G350" s="86"/>
    </row>
    <row r="351" spans="1:7" x14ac:dyDescent="0.2">
      <c r="A351" s="330"/>
      <c r="B351" s="93" t="s">
        <v>102</v>
      </c>
      <c r="C351" s="94"/>
      <c r="D351" s="332"/>
      <c r="E351" s="333"/>
      <c r="F351" s="334"/>
      <c r="G351" s="86"/>
    </row>
    <row r="352" spans="1:7" x14ac:dyDescent="0.2">
      <c r="A352" s="331"/>
      <c r="B352" s="93" t="s">
        <v>104</v>
      </c>
      <c r="C352" s="332"/>
      <c r="D352" s="333"/>
      <c r="E352" s="333"/>
      <c r="F352" s="334"/>
      <c r="G352" s="95"/>
    </row>
    <row r="353" spans="1:7" ht="24" customHeight="1" x14ac:dyDescent="0.2">
      <c r="A353" s="96"/>
      <c r="B353" s="335" t="s">
        <v>168</v>
      </c>
      <c r="C353" s="336"/>
      <c r="D353" s="336"/>
      <c r="E353" s="336"/>
      <c r="F353" s="337"/>
      <c r="G353" s="86"/>
    </row>
    <row r="354" spans="1:7" x14ac:dyDescent="0.2">
      <c r="A354" s="87">
        <v>1.1000000000000001</v>
      </c>
      <c r="B354" s="88" t="s">
        <v>12</v>
      </c>
      <c r="C354" s="88" t="s">
        <v>3</v>
      </c>
      <c r="D354" s="88">
        <v>74</v>
      </c>
      <c r="E354" s="88" t="s">
        <v>92</v>
      </c>
      <c r="F354" s="89" t="s">
        <v>338</v>
      </c>
      <c r="G354" s="86"/>
    </row>
    <row r="355" spans="1:7" ht="24" x14ac:dyDescent="0.2">
      <c r="A355" s="90" t="s">
        <v>149</v>
      </c>
      <c r="B355" s="91" t="s">
        <v>150</v>
      </c>
      <c r="C355" s="91" t="s">
        <v>81</v>
      </c>
      <c r="D355" s="327">
        <v>20</v>
      </c>
      <c r="E355" s="328"/>
      <c r="F355" s="92" t="s">
        <v>339</v>
      </c>
      <c r="G355" s="86"/>
    </row>
    <row r="356" spans="1:7" ht="12" customHeight="1" x14ac:dyDescent="0.2">
      <c r="A356" s="329"/>
      <c r="B356" s="93" t="s">
        <v>95</v>
      </c>
      <c r="C356" s="94" t="s">
        <v>151</v>
      </c>
      <c r="D356" s="332" t="s">
        <v>152</v>
      </c>
      <c r="E356" s="333"/>
      <c r="F356" s="334"/>
      <c r="G356" s="82"/>
    </row>
    <row r="357" spans="1:7" ht="12" customHeight="1" x14ac:dyDescent="0.2">
      <c r="A357" s="330"/>
      <c r="B357" s="93" t="s">
        <v>98</v>
      </c>
      <c r="C357" s="94" t="s">
        <v>99</v>
      </c>
      <c r="D357" s="332" t="s">
        <v>100</v>
      </c>
      <c r="E357" s="333"/>
      <c r="F357" s="334"/>
      <c r="G357" s="86"/>
    </row>
    <row r="358" spans="1:7" ht="24" x14ac:dyDescent="0.2">
      <c r="A358" s="330"/>
      <c r="B358" s="93" t="s">
        <v>101</v>
      </c>
      <c r="C358" s="94" t="s">
        <v>81</v>
      </c>
      <c r="D358" s="332">
        <v>20</v>
      </c>
      <c r="E358" s="333"/>
      <c r="F358" s="334"/>
      <c r="G358" s="86"/>
    </row>
    <row r="359" spans="1:7" ht="12" customHeight="1" x14ac:dyDescent="0.2">
      <c r="A359" s="330"/>
      <c r="B359" s="93" t="s">
        <v>102</v>
      </c>
      <c r="C359" s="94" t="s">
        <v>153</v>
      </c>
      <c r="D359" s="338">
        <v>1</v>
      </c>
      <c r="E359" s="339"/>
      <c r="F359" s="340"/>
      <c r="G359" s="86"/>
    </row>
    <row r="360" spans="1:7" ht="12" customHeight="1" x14ac:dyDescent="0.2">
      <c r="A360" s="331"/>
      <c r="B360" s="93" t="s">
        <v>104</v>
      </c>
      <c r="C360" s="332" t="s">
        <v>134</v>
      </c>
      <c r="D360" s="333"/>
      <c r="E360" s="333"/>
      <c r="F360" s="334"/>
      <c r="G360" s="95"/>
    </row>
    <row r="361" spans="1:7" ht="24" customHeight="1" x14ac:dyDescent="0.2">
      <c r="A361" s="96"/>
      <c r="B361" s="335" t="s">
        <v>154</v>
      </c>
      <c r="C361" s="336"/>
      <c r="D361" s="336"/>
      <c r="E361" s="336"/>
      <c r="F361" s="337"/>
      <c r="G361" s="86"/>
    </row>
    <row r="362" spans="1:7" ht="24" x14ac:dyDescent="0.2">
      <c r="A362" s="90" t="s">
        <v>155</v>
      </c>
      <c r="B362" s="91" t="s">
        <v>156</v>
      </c>
      <c r="C362" s="91" t="s">
        <v>80</v>
      </c>
      <c r="D362" s="327">
        <v>20</v>
      </c>
      <c r="E362" s="328"/>
      <c r="F362" s="92" t="s">
        <v>340</v>
      </c>
      <c r="G362" s="86"/>
    </row>
    <row r="363" spans="1:7" ht="12" customHeight="1" x14ac:dyDescent="0.2">
      <c r="A363" s="329"/>
      <c r="B363" s="93" t="s">
        <v>95</v>
      </c>
      <c r="C363" s="94" t="s">
        <v>151</v>
      </c>
      <c r="D363" s="332" t="s">
        <v>152</v>
      </c>
      <c r="E363" s="333"/>
      <c r="F363" s="334"/>
      <c r="G363" s="82"/>
    </row>
    <row r="364" spans="1:7" ht="12" customHeight="1" x14ac:dyDescent="0.2">
      <c r="A364" s="330"/>
      <c r="B364" s="93" t="s">
        <v>98</v>
      </c>
      <c r="C364" s="94" t="s">
        <v>99</v>
      </c>
      <c r="D364" s="332" t="s">
        <v>100</v>
      </c>
      <c r="E364" s="333"/>
      <c r="F364" s="334"/>
      <c r="G364" s="86"/>
    </row>
    <row r="365" spans="1:7" ht="24" x14ac:dyDescent="0.2">
      <c r="A365" s="330"/>
      <c r="B365" s="93" t="s">
        <v>101</v>
      </c>
      <c r="C365" s="94" t="s">
        <v>80</v>
      </c>
      <c r="D365" s="332">
        <v>20</v>
      </c>
      <c r="E365" s="333"/>
      <c r="F365" s="334"/>
      <c r="G365" s="86"/>
    </row>
    <row r="366" spans="1:7" ht="12" customHeight="1" x14ac:dyDescent="0.2">
      <c r="A366" s="330"/>
      <c r="B366" s="93" t="s">
        <v>102</v>
      </c>
      <c r="C366" s="94" t="s">
        <v>153</v>
      </c>
      <c r="D366" s="338">
        <v>1</v>
      </c>
      <c r="E366" s="339"/>
      <c r="F366" s="340"/>
      <c r="G366" s="86"/>
    </row>
    <row r="367" spans="1:7" ht="12" customHeight="1" x14ac:dyDescent="0.2">
      <c r="A367" s="331"/>
      <c r="B367" s="93" t="s">
        <v>104</v>
      </c>
      <c r="C367" s="332" t="s">
        <v>134</v>
      </c>
      <c r="D367" s="333"/>
      <c r="E367" s="333"/>
      <c r="F367" s="334"/>
      <c r="G367" s="95"/>
    </row>
    <row r="368" spans="1:7" ht="24" customHeight="1" x14ac:dyDescent="0.2">
      <c r="A368" s="96"/>
      <c r="B368" s="335" t="s">
        <v>124</v>
      </c>
      <c r="C368" s="336"/>
      <c r="D368" s="336"/>
      <c r="E368" s="336"/>
      <c r="F368" s="337"/>
      <c r="G368" s="95"/>
    </row>
  </sheetData>
  <mergeCells count="402">
    <mergeCell ref="B368:F368"/>
    <mergeCell ref="B361:F361"/>
    <mergeCell ref="D362:E362"/>
    <mergeCell ref="A363:A367"/>
    <mergeCell ref="D363:F363"/>
    <mergeCell ref="D364:F364"/>
    <mergeCell ref="D365:F365"/>
    <mergeCell ref="D366:F366"/>
    <mergeCell ref="C367:F367"/>
    <mergeCell ref="B353:F353"/>
    <mergeCell ref="D355:E355"/>
    <mergeCell ref="A356:A360"/>
    <mergeCell ref="D356:F356"/>
    <mergeCell ref="D357:F357"/>
    <mergeCell ref="D358:F358"/>
    <mergeCell ref="D359:F359"/>
    <mergeCell ref="C360:F360"/>
    <mergeCell ref="B346:F346"/>
    <mergeCell ref="D347:E347"/>
    <mergeCell ref="A348:A352"/>
    <mergeCell ref="D348:F348"/>
    <mergeCell ref="D349:F349"/>
    <mergeCell ref="D350:F350"/>
    <mergeCell ref="D351:F351"/>
    <mergeCell ref="C352:F352"/>
    <mergeCell ref="B339:F339"/>
    <mergeCell ref="D340:E340"/>
    <mergeCell ref="A341:A345"/>
    <mergeCell ref="D341:F341"/>
    <mergeCell ref="D342:F342"/>
    <mergeCell ref="D343:F343"/>
    <mergeCell ref="D344:F344"/>
    <mergeCell ref="C345:F345"/>
    <mergeCell ref="B332:F332"/>
    <mergeCell ref="D333:E333"/>
    <mergeCell ref="A334:A338"/>
    <mergeCell ref="D334:F334"/>
    <mergeCell ref="D335:F335"/>
    <mergeCell ref="D336:F336"/>
    <mergeCell ref="D337:F337"/>
    <mergeCell ref="C338:F338"/>
    <mergeCell ref="B324:F324"/>
    <mergeCell ref="D326:E326"/>
    <mergeCell ref="A327:A331"/>
    <mergeCell ref="D327:F327"/>
    <mergeCell ref="D328:F328"/>
    <mergeCell ref="D329:F329"/>
    <mergeCell ref="D330:F330"/>
    <mergeCell ref="C331:F331"/>
    <mergeCell ref="B317:F317"/>
    <mergeCell ref="D318:E318"/>
    <mergeCell ref="A319:A323"/>
    <mergeCell ref="D319:F319"/>
    <mergeCell ref="D320:F320"/>
    <mergeCell ref="D321:F321"/>
    <mergeCell ref="D322:F322"/>
    <mergeCell ref="C323:F323"/>
    <mergeCell ref="B310:F310"/>
    <mergeCell ref="D311:E311"/>
    <mergeCell ref="A312:A316"/>
    <mergeCell ref="D312:F312"/>
    <mergeCell ref="D313:F313"/>
    <mergeCell ref="D314:F314"/>
    <mergeCell ref="D315:F315"/>
    <mergeCell ref="C316:F316"/>
    <mergeCell ref="B302:F302"/>
    <mergeCell ref="D304:E304"/>
    <mergeCell ref="A305:A309"/>
    <mergeCell ref="D305:F305"/>
    <mergeCell ref="D306:F306"/>
    <mergeCell ref="D307:F307"/>
    <mergeCell ref="D308:F308"/>
    <mergeCell ref="C309:F309"/>
    <mergeCell ref="B295:F295"/>
    <mergeCell ref="D296:E296"/>
    <mergeCell ref="A297:A301"/>
    <mergeCell ref="D297:F297"/>
    <mergeCell ref="D298:F298"/>
    <mergeCell ref="D299:F299"/>
    <mergeCell ref="D300:F300"/>
    <mergeCell ref="C301:F301"/>
    <mergeCell ref="B288:F288"/>
    <mergeCell ref="D289:E289"/>
    <mergeCell ref="A290:A294"/>
    <mergeCell ref="D290:F290"/>
    <mergeCell ref="D291:F291"/>
    <mergeCell ref="D292:F292"/>
    <mergeCell ref="D293:F293"/>
    <mergeCell ref="C294:F294"/>
    <mergeCell ref="B281:F281"/>
    <mergeCell ref="D282:E282"/>
    <mergeCell ref="A283:A287"/>
    <mergeCell ref="D283:F283"/>
    <mergeCell ref="D284:F284"/>
    <mergeCell ref="D285:F285"/>
    <mergeCell ref="D286:F286"/>
    <mergeCell ref="C287:F287"/>
    <mergeCell ref="B274:F274"/>
    <mergeCell ref="D275:E275"/>
    <mergeCell ref="A276:A280"/>
    <mergeCell ref="D276:F276"/>
    <mergeCell ref="D277:F277"/>
    <mergeCell ref="D278:F278"/>
    <mergeCell ref="D279:F279"/>
    <mergeCell ref="C280:F280"/>
    <mergeCell ref="B267:F267"/>
    <mergeCell ref="D268:E268"/>
    <mergeCell ref="A269:A273"/>
    <mergeCell ref="D269:F269"/>
    <mergeCell ref="D270:F270"/>
    <mergeCell ref="D271:F271"/>
    <mergeCell ref="D272:F272"/>
    <mergeCell ref="C273:F273"/>
    <mergeCell ref="B260:F260"/>
    <mergeCell ref="D261:E261"/>
    <mergeCell ref="A262:A266"/>
    <mergeCell ref="D262:F262"/>
    <mergeCell ref="D263:F263"/>
    <mergeCell ref="D264:F264"/>
    <mergeCell ref="D265:F265"/>
    <mergeCell ref="C266:F266"/>
    <mergeCell ref="B252:F252"/>
    <mergeCell ref="D254:E254"/>
    <mergeCell ref="A255:A259"/>
    <mergeCell ref="D255:F255"/>
    <mergeCell ref="D256:F256"/>
    <mergeCell ref="D257:F257"/>
    <mergeCell ref="D258:F258"/>
    <mergeCell ref="C259:F259"/>
    <mergeCell ref="B245:F245"/>
    <mergeCell ref="D246:E246"/>
    <mergeCell ref="A247:A251"/>
    <mergeCell ref="D247:F247"/>
    <mergeCell ref="D248:F248"/>
    <mergeCell ref="D249:F249"/>
    <mergeCell ref="D250:F250"/>
    <mergeCell ref="C251:F251"/>
    <mergeCell ref="B238:F238"/>
    <mergeCell ref="D239:E239"/>
    <mergeCell ref="A240:A244"/>
    <mergeCell ref="D240:F240"/>
    <mergeCell ref="D241:F241"/>
    <mergeCell ref="D242:F242"/>
    <mergeCell ref="D243:F243"/>
    <mergeCell ref="C244:F244"/>
    <mergeCell ref="B231:F231"/>
    <mergeCell ref="D232:E232"/>
    <mergeCell ref="A233:A237"/>
    <mergeCell ref="D233:F233"/>
    <mergeCell ref="D234:F234"/>
    <mergeCell ref="D235:F235"/>
    <mergeCell ref="D236:F236"/>
    <mergeCell ref="C237:F237"/>
    <mergeCell ref="B223:F223"/>
    <mergeCell ref="D225:E225"/>
    <mergeCell ref="A226:A230"/>
    <mergeCell ref="D226:F226"/>
    <mergeCell ref="D227:F227"/>
    <mergeCell ref="D228:F228"/>
    <mergeCell ref="D229:F229"/>
    <mergeCell ref="C230:F230"/>
    <mergeCell ref="B216:F216"/>
    <mergeCell ref="D217:E217"/>
    <mergeCell ref="A218:A222"/>
    <mergeCell ref="D218:F218"/>
    <mergeCell ref="D219:F219"/>
    <mergeCell ref="D220:F220"/>
    <mergeCell ref="D221:F221"/>
    <mergeCell ref="C222:F222"/>
    <mergeCell ref="B209:F209"/>
    <mergeCell ref="D210:E210"/>
    <mergeCell ref="A211:A215"/>
    <mergeCell ref="D211:F211"/>
    <mergeCell ref="D212:F212"/>
    <mergeCell ref="D213:F213"/>
    <mergeCell ref="D214:F214"/>
    <mergeCell ref="C215:F215"/>
    <mergeCell ref="B202:F202"/>
    <mergeCell ref="D203:E203"/>
    <mergeCell ref="A204:A208"/>
    <mergeCell ref="D204:F204"/>
    <mergeCell ref="D205:F205"/>
    <mergeCell ref="D206:F206"/>
    <mergeCell ref="D207:F207"/>
    <mergeCell ref="C208:F208"/>
    <mergeCell ref="B194:F194"/>
    <mergeCell ref="D196:E196"/>
    <mergeCell ref="A197:A201"/>
    <mergeCell ref="D197:F197"/>
    <mergeCell ref="D198:F198"/>
    <mergeCell ref="D199:F199"/>
    <mergeCell ref="D200:F200"/>
    <mergeCell ref="C201:F201"/>
    <mergeCell ref="B186:F186"/>
    <mergeCell ref="D188:E188"/>
    <mergeCell ref="A189:A193"/>
    <mergeCell ref="D189:F189"/>
    <mergeCell ref="D190:F190"/>
    <mergeCell ref="D191:F191"/>
    <mergeCell ref="D192:F192"/>
    <mergeCell ref="C193:F193"/>
    <mergeCell ref="B178:F178"/>
    <mergeCell ref="D180:E180"/>
    <mergeCell ref="A181:A185"/>
    <mergeCell ref="D181:F181"/>
    <mergeCell ref="D182:F182"/>
    <mergeCell ref="D183:F183"/>
    <mergeCell ref="D184:F184"/>
    <mergeCell ref="C185:F185"/>
    <mergeCell ref="B171:F171"/>
    <mergeCell ref="D172:E172"/>
    <mergeCell ref="A173:A177"/>
    <mergeCell ref="D173:F173"/>
    <mergeCell ref="D174:F174"/>
    <mergeCell ref="D175:F175"/>
    <mergeCell ref="D176:F176"/>
    <mergeCell ref="C177:F177"/>
    <mergeCell ref="B164:F164"/>
    <mergeCell ref="D165:E165"/>
    <mergeCell ref="A166:A170"/>
    <mergeCell ref="D166:F166"/>
    <mergeCell ref="D167:F167"/>
    <mergeCell ref="D168:F168"/>
    <mergeCell ref="D169:F169"/>
    <mergeCell ref="C170:F170"/>
    <mergeCell ref="B157:F157"/>
    <mergeCell ref="D158:E158"/>
    <mergeCell ref="A159:A163"/>
    <mergeCell ref="D159:F159"/>
    <mergeCell ref="D160:F160"/>
    <mergeCell ref="D161:F161"/>
    <mergeCell ref="D162:F162"/>
    <mergeCell ref="C163:F163"/>
    <mergeCell ref="B150:F150"/>
    <mergeCell ref="D151:E151"/>
    <mergeCell ref="A152:A156"/>
    <mergeCell ref="D152:F152"/>
    <mergeCell ref="D153:F153"/>
    <mergeCell ref="D154:F154"/>
    <mergeCell ref="D155:F155"/>
    <mergeCell ref="C156:F156"/>
    <mergeCell ref="B143:F143"/>
    <mergeCell ref="D144:E144"/>
    <mergeCell ref="A145:A149"/>
    <mergeCell ref="D145:F145"/>
    <mergeCell ref="D146:F146"/>
    <mergeCell ref="D147:F147"/>
    <mergeCell ref="D148:F148"/>
    <mergeCell ref="C149:F149"/>
    <mergeCell ref="B136:F136"/>
    <mergeCell ref="D137:E137"/>
    <mergeCell ref="A138:A142"/>
    <mergeCell ref="D138:F138"/>
    <mergeCell ref="D139:F139"/>
    <mergeCell ref="D140:F140"/>
    <mergeCell ref="D141:F141"/>
    <mergeCell ref="C142:F142"/>
    <mergeCell ref="B129:F129"/>
    <mergeCell ref="D130:E130"/>
    <mergeCell ref="A131:A135"/>
    <mergeCell ref="D131:F131"/>
    <mergeCell ref="D132:F132"/>
    <mergeCell ref="D133:F133"/>
    <mergeCell ref="D134:F134"/>
    <mergeCell ref="C135:F135"/>
    <mergeCell ref="B122:F122"/>
    <mergeCell ref="D123:E123"/>
    <mergeCell ref="A124:A128"/>
    <mergeCell ref="D124:F124"/>
    <mergeCell ref="D125:F125"/>
    <mergeCell ref="D126:F126"/>
    <mergeCell ref="D127:F127"/>
    <mergeCell ref="C128:F128"/>
    <mergeCell ref="B115:F115"/>
    <mergeCell ref="D116:E116"/>
    <mergeCell ref="A117:A121"/>
    <mergeCell ref="D117:F117"/>
    <mergeCell ref="D118:F118"/>
    <mergeCell ref="D119:F119"/>
    <mergeCell ref="D120:F120"/>
    <mergeCell ref="C121:F121"/>
    <mergeCell ref="B108:F108"/>
    <mergeCell ref="D109:E109"/>
    <mergeCell ref="A110:A114"/>
    <mergeCell ref="D110:F110"/>
    <mergeCell ref="D111:F111"/>
    <mergeCell ref="D112:F112"/>
    <mergeCell ref="D113:F113"/>
    <mergeCell ref="C114:F114"/>
    <mergeCell ref="B101:F101"/>
    <mergeCell ref="D102:E102"/>
    <mergeCell ref="A103:A107"/>
    <mergeCell ref="D103:F103"/>
    <mergeCell ref="D104:F104"/>
    <mergeCell ref="D105:F105"/>
    <mergeCell ref="D106:F106"/>
    <mergeCell ref="C107:F107"/>
    <mergeCell ref="B93:F93"/>
    <mergeCell ref="D95:E95"/>
    <mergeCell ref="A96:A100"/>
    <mergeCell ref="D96:F96"/>
    <mergeCell ref="D97:F97"/>
    <mergeCell ref="D98:F98"/>
    <mergeCell ref="D99:F99"/>
    <mergeCell ref="C100:F100"/>
    <mergeCell ref="B86:F86"/>
    <mergeCell ref="D87:E87"/>
    <mergeCell ref="A88:A92"/>
    <mergeCell ref="D88:F88"/>
    <mergeCell ref="D89:F89"/>
    <mergeCell ref="D90:F90"/>
    <mergeCell ref="D91:F91"/>
    <mergeCell ref="C92:F92"/>
    <mergeCell ref="B79:F79"/>
    <mergeCell ref="D80:E80"/>
    <mergeCell ref="A81:A85"/>
    <mergeCell ref="D81:F81"/>
    <mergeCell ref="D82:F82"/>
    <mergeCell ref="D83:F83"/>
    <mergeCell ref="D84:F84"/>
    <mergeCell ref="C85:F85"/>
    <mergeCell ref="B72:F72"/>
    <mergeCell ref="D73:E73"/>
    <mergeCell ref="A74:A78"/>
    <mergeCell ref="D74:F74"/>
    <mergeCell ref="D75:F75"/>
    <mergeCell ref="D76:F76"/>
    <mergeCell ref="D77:F77"/>
    <mergeCell ref="C78:F78"/>
    <mergeCell ref="B65:F65"/>
    <mergeCell ref="D66:E66"/>
    <mergeCell ref="A67:A71"/>
    <mergeCell ref="D67:F67"/>
    <mergeCell ref="D68:F68"/>
    <mergeCell ref="D69:F69"/>
    <mergeCell ref="D70:F70"/>
    <mergeCell ref="C71:F71"/>
    <mergeCell ref="B58:F58"/>
    <mergeCell ref="D59:E59"/>
    <mergeCell ref="A60:A64"/>
    <mergeCell ref="D60:F60"/>
    <mergeCell ref="D61:F61"/>
    <mergeCell ref="D62:F62"/>
    <mergeCell ref="D63:F63"/>
    <mergeCell ref="C64:F64"/>
    <mergeCell ref="B51:F51"/>
    <mergeCell ref="D52:E52"/>
    <mergeCell ref="A53:A57"/>
    <mergeCell ref="D53:F53"/>
    <mergeCell ref="D54:F54"/>
    <mergeCell ref="D55:F55"/>
    <mergeCell ref="D56:F56"/>
    <mergeCell ref="C57:F57"/>
    <mergeCell ref="B44:F44"/>
    <mergeCell ref="D45:E45"/>
    <mergeCell ref="A46:A50"/>
    <mergeCell ref="D46:F46"/>
    <mergeCell ref="D47:F47"/>
    <mergeCell ref="D48:F48"/>
    <mergeCell ref="D49:F49"/>
    <mergeCell ref="C50:F50"/>
    <mergeCell ref="B37:F37"/>
    <mergeCell ref="D38:E38"/>
    <mergeCell ref="A39:A43"/>
    <mergeCell ref="D39:F39"/>
    <mergeCell ref="D40:F40"/>
    <mergeCell ref="D41:F41"/>
    <mergeCell ref="D42:F42"/>
    <mergeCell ref="C43:F43"/>
    <mergeCell ref="B30:F30"/>
    <mergeCell ref="D31:E31"/>
    <mergeCell ref="A32:A36"/>
    <mergeCell ref="D32:F32"/>
    <mergeCell ref="D33:F33"/>
    <mergeCell ref="D34:F34"/>
    <mergeCell ref="D35:F35"/>
    <mergeCell ref="C36:F36"/>
    <mergeCell ref="B23:F23"/>
    <mergeCell ref="D24:E24"/>
    <mergeCell ref="A25:A29"/>
    <mergeCell ref="D25:F25"/>
    <mergeCell ref="D26:F26"/>
    <mergeCell ref="D27:F27"/>
    <mergeCell ref="D28:F28"/>
    <mergeCell ref="C29:F29"/>
    <mergeCell ref="B16:F16"/>
    <mergeCell ref="D17:E17"/>
    <mergeCell ref="A18:A22"/>
    <mergeCell ref="D18:F18"/>
    <mergeCell ref="D19:F19"/>
    <mergeCell ref="D20:F20"/>
    <mergeCell ref="D21:F21"/>
    <mergeCell ref="C22:F22"/>
    <mergeCell ref="D7:E7"/>
    <mergeCell ref="D8:E8"/>
    <mergeCell ref="D10:E10"/>
    <mergeCell ref="A11:A15"/>
    <mergeCell ref="D11:F11"/>
    <mergeCell ref="D12:F12"/>
    <mergeCell ref="D13:F13"/>
    <mergeCell ref="D14:F14"/>
    <mergeCell ref="C15:F15"/>
  </mergeCells>
  <pageMargins left="0.27559055118110237" right="0.23622047244094491" top="0.59055118110236227" bottom="0.55118110236220474" header="0.51181102362204722" footer="0.51181102362204722"/>
  <pageSetup paperSize="5" scale="90" orientation="landscape" horizontalDpi="4294967294"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3"/>
  <sheetViews>
    <sheetView showGridLines="0" zoomScale="130" zoomScaleNormal="130" workbookViewId="0">
      <selection activeCell="D15" sqref="D15"/>
    </sheetView>
  </sheetViews>
  <sheetFormatPr defaultRowHeight="12.75" x14ac:dyDescent="0.2"/>
  <cols>
    <col min="1" max="1" width="6.42578125" style="3" customWidth="1"/>
    <col min="2" max="2" width="45.140625" style="3" customWidth="1"/>
    <col min="3" max="3" width="32.5703125" style="3" customWidth="1"/>
    <col min="4" max="4" width="13.7109375" style="5" customWidth="1"/>
    <col min="5" max="5" width="4.28515625" style="3" customWidth="1"/>
    <col min="6" max="6" width="14.85546875" style="1" customWidth="1"/>
    <col min="7" max="7" width="14.7109375" style="1" customWidth="1"/>
    <col min="8" max="8" width="14.42578125" style="1" customWidth="1"/>
    <col min="9" max="9" width="16" style="2" hidden="1" customWidth="1"/>
    <col min="10" max="11" width="15.5703125" style="2" hidden="1" customWidth="1"/>
    <col min="12" max="12" width="13.5703125" style="3" customWidth="1"/>
    <col min="13" max="13" width="3" style="3" customWidth="1"/>
    <col min="14" max="15" width="13.28515625" style="3" bestFit="1" customWidth="1"/>
    <col min="16" max="255" width="9.140625" style="3"/>
    <col min="256" max="256" width="0.7109375" style="3" customWidth="1"/>
    <col min="257" max="257" width="6.42578125" style="3" customWidth="1"/>
    <col min="258" max="258" width="51.28515625" style="3" customWidth="1"/>
    <col min="259" max="259" width="55.140625" style="3" customWidth="1"/>
    <col min="260" max="260" width="13.7109375" style="3" customWidth="1"/>
    <col min="261" max="261" width="4.28515625" style="3" customWidth="1"/>
    <col min="262" max="262" width="16.140625" style="3" customWidth="1"/>
    <col min="263" max="263" width="13.42578125" style="3" customWidth="1"/>
    <col min="264" max="264" width="14.42578125" style="3" customWidth="1"/>
    <col min="265" max="267" width="0" style="3" hidden="1" customWidth="1"/>
    <col min="268" max="268" width="21.42578125" style="3" customWidth="1"/>
    <col min="269" max="269" width="3" style="3" customWidth="1"/>
    <col min="270" max="270" width="13.28515625" style="3" bestFit="1" customWidth="1"/>
    <col min="271" max="511" width="9.140625" style="3"/>
    <col min="512" max="512" width="0.7109375" style="3" customWidth="1"/>
    <col min="513" max="513" width="6.42578125" style="3" customWidth="1"/>
    <col min="514" max="514" width="51.28515625" style="3" customWidth="1"/>
    <col min="515" max="515" width="55.140625" style="3" customWidth="1"/>
    <col min="516" max="516" width="13.7109375" style="3" customWidth="1"/>
    <col min="517" max="517" width="4.28515625" style="3" customWidth="1"/>
    <col min="518" max="518" width="16.140625" style="3" customWidth="1"/>
    <col min="519" max="519" width="13.42578125" style="3" customWidth="1"/>
    <col min="520" max="520" width="14.42578125" style="3" customWidth="1"/>
    <col min="521" max="523" width="0" style="3" hidden="1" customWidth="1"/>
    <col min="524" max="524" width="21.42578125" style="3" customWidth="1"/>
    <col min="525" max="525" width="3" style="3" customWidth="1"/>
    <col min="526" max="526" width="13.28515625" style="3" bestFit="1" customWidth="1"/>
    <col min="527" max="767" width="9.140625" style="3"/>
    <col min="768" max="768" width="0.7109375" style="3" customWidth="1"/>
    <col min="769" max="769" width="6.42578125" style="3" customWidth="1"/>
    <col min="770" max="770" width="51.28515625" style="3" customWidth="1"/>
    <col min="771" max="771" width="55.140625" style="3" customWidth="1"/>
    <col min="772" max="772" width="13.7109375" style="3" customWidth="1"/>
    <col min="773" max="773" width="4.28515625" style="3" customWidth="1"/>
    <col min="774" max="774" width="16.140625" style="3" customWidth="1"/>
    <col min="775" max="775" width="13.42578125" style="3" customWidth="1"/>
    <col min="776" max="776" width="14.42578125" style="3" customWidth="1"/>
    <col min="777" max="779" width="0" style="3" hidden="1" customWidth="1"/>
    <col min="780" max="780" width="21.42578125" style="3" customWidth="1"/>
    <col min="781" max="781" width="3" style="3" customWidth="1"/>
    <col min="782" max="782" width="13.28515625" style="3" bestFit="1" customWidth="1"/>
    <col min="783" max="1023" width="9.140625" style="3"/>
    <col min="1024" max="1024" width="0.7109375" style="3" customWidth="1"/>
    <col min="1025" max="1025" width="6.42578125" style="3" customWidth="1"/>
    <col min="1026" max="1026" width="51.28515625" style="3" customWidth="1"/>
    <col min="1027" max="1027" width="55.140625" style="3" customWidth="1"/>
    <col min="1028" max="1028" width="13.7109375" style="3" customWidth="1"/>
    <col min="1029" max="1029" width="4.28515625" style="3" customWidth="1"/>
    <col min="1030" max="1030" width="16.140625" style="3" customWidth="1"/>
    <col min="1031" max="1031" width="13.42578125" style="3" customWidth="1"/>
    <col min="1032" max="1032" width="14.42578125" style="3" customWidth="1"/>
    <col min="1033" max="1035" width="0" style="3" hidden="1" customWidth="1"/>
    <col min="1036" max="1036" width="21.42578125" style="3" customWidth="1"/>
    <col min="1037" max="1037" width="3" style="3" customWidth="1"/>
    <col min="1038" max="1038" width="13.28515625" style="3" bestFit="1" customWidth="1"/>
    <col min="1039" max="1279" width="9.140625" style="3"/>
    <col min="1280" max="1280" width="0.7109375" style="3" customWidth="1"/>
    <col min="1281" max="1281" width="6.42578125" style="3" customWidth="1"/>
    <col min="1282" max="1282" width="51.28515625" style="3" customWidth="1"/>
    <col min="1283" max="1283" width="55.140625" style="3" customWidth="1"/>
    <col min="1284" max="1284" width="13.7109375" style="3" customWidth="1"/>
    <col min="1285" max="1285" width="4.28515625" style="3" customWidth="1"/>
    <col min="1286" max="1286" width="16.140625" style="3" customWidth="1"/>
    <col min="1287" max="1287" width="13.42578125" style="3" customWidth="1"/>
    <col min="1288" max="1288" width="14.42578125" style="3" customWidth="1"/>
    <col min="1289" max="1291" width="0" style="3" hidden="1" customWidth="1"/>
    <col min="1292" max="1292" width="21.42578125" style="3" customWidth="1"/>
    <col min="1293" max="1293" width="3" style="3" customWidth="1"/>
    <col min="1294" max="1294" width="13.28515625" style="3" bestFit="1" customWidth="1"/>
    <col min="1295" max="1535" width="9.140625" style="3"/>
    <col min="1536" max="1536" width="0.7109375" style="3" customWidth="1"/>
    <col min="1537" max="1537" width="6.42578125" style="3" customWidth="1"/>
    <col min="1538" max="1538" width="51.28515625" style="3" customWidth="1"/>
    <col min="1539" max="1539" width="55.140625" style="3" customWidth="1"/>
    <col min="1540" max="1540" width="13.7109375" style="3" customWidth="1"/>
    <col min="1541" max="1541" width="4.28515625" style="3" customWidth="1"/>
    <col min="1542" max="1542" width="16.140625" style="3" customWidth="1"/>
    <col min="1543" max="1543" width="13.42578125" style="3" customWidth="1"/>
    <col min="1544" max="1544" width="14.42578125" style="3" customWidth="1"/>
    <col min="1545" max="1547" width="0" style="3" hidden="1" customWidth="1"/>
    <col min="1548" max="1548" width="21.42578125" style="3" customWidth="1"/>
    <col min="1549" max="1549" width="3" style="3" customWidth="1"/>
    <col min="1550" max="1550" width="13.28515625" style="3" bestFit="1" customWidth="1"/>
    <col min="1551" max="1791" width="9.140625" style="3"/>
    <col min="1792" max="1792" width="0.7109375" style="3" customWidth="1"/>
    <col min="1793" max="1793" width="6.42578125" style="3" customWidth="1"/>
    <col min="1794" max="1794" width="51.28515625" style="3" customWidth="1"/>
    <col min="1795" max="1795" width="55.140625" style="3" customWidth="1"/>
    <col min="1796" max="1796" width="13.7109375" style="3" customWidth="1"/>
    <col min="1797" max="1797" width="4.28515625" style="3" customWidth="1"/>
    <col min="1798" max="1798" width="16.140625" style="3" customWidth="1"/>
    <col min="1799" max="1799" width="13.42578125" style="3" customWidth="1"/>
    <col min="1800" max="1800" width="14.42578125" style="3" customWidth="1"/>
    <col min="1801" max="1803" width="0" style="3" hidden="1" customWidth="1"/>
    <col min="1804" max="1804" width="21.42578125" style="3" customWidth="1"/>
    <col min="1805" max="1805" width="3" style="3" customWidth="1"/>
    <col min="1806" max="1806" width="13.28515625" style="3" bestFit="1" customWidth="1"/>
    <col min="1807" max="2047" width="9.140625" style="3"/>
    <col min="2048" max="2048" width="0.7109375" style="3" customWidth="1"/>
    <col min="2049" max="2049" width="6.42578125" style="3" customWidth="1"/>
    <col min="2050" max="2050" width="51.28515625" style="3" customWidth="1"/>
    <col min="2051" max="2051" width="55.140625" style="3" customWidth="1"/>
    <col min="2052" max="2052" width="13.7109375" style="3" customWidth="1"/>
    <col min="2053" max="2053" width="4.28515625" style="3" customWidth="1"/>
    <col min="2054" max="2054" width="16.140625" style="3" customWidth="1"/>
    <col min="2055" max="2055" width="13.42578125" style="3" customWidth="1"/>
    <col min="2056" max="2056" width="14.42578125" style="3" customWidth="1"/>
    <col min="2057" max="2059" width="0" style="3" hidden="1" customWidth="1"/>
    <col min="2060" max="2060" width="21.42578125" style="3" customWidth="1"/>
    <col min="2061" max="2061" width="3" style="3" customWidth="1"/>
    <col min="2062" max="2062" width="13.28515625" style="3" bestFit="1" customWidth="1"/>
    <col min="2063" max="2303" width="9.140625" style="3"/>
    <col min="2304" max="2304" width="0.7109375" style="3" customWidth="1"/>
    <col min="2305" max="2305" width="6.42578125" style="3" customWidth="1"/>
    <col min="2306" max="2306" width="51.28515625" style="3" customWidth="1"/>
    <col min="2307" max="2307" width="55.140625" style="3" customWidth="1"/>
    <col min="2308" max="2308" width="13.7109375" style="3" customWidth="1"/>
    <col min="2309" max="2309" width="4.28515625" style="3" customWidth="1"/>
    <col min="2310" max="2310" width="16.140625" style="3" customWidth="1"/>
    <col min="2311" max="2311" width="13.42578125" style="3" customWidth="1"/>
    <col min="2312" max="2312" width="14.42578125" style="3" customWidth="1"/>
    <col min="2313" max="2315" width="0" style="3" hidden="1" customWidth="1"/>
    <col min="2316" max="2316" width="21.42578125" style="3" customWidth="1"/>
    <col min="2317" max="2317" width="3" style="3" customWidth="1"/>
    <col min="2318" max="2318" width="13.28515625" style="3" bestFit="1" customWidth="1"/>
    <col min="2319" max="2559" width="9.140625" style="3"/>
    <col min="2560" max="2560" width="0.7109375" style="3" customWidth="1"/>
    <col min="2561" max="2561" width="6.42578125" style="3" customWidth="1"/>
    <col min="2562" max="2562" width="51.28515625" style="3" customWidth="1"/>
    <col min="2563" max="2563" width="55.140625" style="3" customWidth="1"/>
    <col min="2564" max="2564" width="13.7109375" style="3" customWidth="1"/>
    <col min="2565" max="2565" width="4.28515625" style="3" customWidth="1"/>
    <col min="2566" max="2566" width="16.140625" style="3" customWidth="1"/>
    <col min="2567" max="2567" width="13.42578125" style="3" customWidth="1"/>
    <col min="2568" max="2568" width="14.42578125" style="3" customWidth="1"/>
    <col min="2569" max="2571" width="0" style="3" hidden="1" customWidth="1"/>
    <col min="2572" max="2572" width="21.42578125" style="3" customWidth="1"/>
    <col min="2573" max="2573" width="3" style="3" customWidth="1"/>
    <col min="2574" max="2574" width="13.28515625" style="3" bestFit="1" customWidth="1"/>
    <col min="2575" max="2815" width="9.140625" style="3"/>
    <col min="2816" max="2816" width="0.7109375" style="3" customWidth="1"/>
    <col min="2817" max="2817" width="6.42578125" style="3" customWidth="1"/>
    <col min="2818" max="2818" width="51.28515625" style="3" customWidth="1"/>
    <col min="2819" max="2819" width="55.140625" style="3" customWidth="1"/>
    <col min="2820" max="2820" width="13.7109375" style="3" customWidth="1"/>
    <col min="2821" max="2821" width="4.28515625" style="3" customWidth="1"/>
    <col min="2822" max="2822" width="16.140625" style="3" customWidth="1"/>
    <col min="2823" max="2823" width="13.42578125" style="3" customWidth="1"/>
    <col min="2824" max="2824" width="14.42578125" style="3" customWidth="1"/>
    <col min="2825" max="2827" width="0" style="3" hidden="1" customWidth="1"/>
    <col min="2828" max="2828" width="21.42578125" style="3" customWidth="1"/>
    <col min="2829" max="2829" width="3" style="3" customWidth="1"/>
    <col min="2830" max="2830" width="13.28515625" style="3" bestFit="1" customWidth="1"/>
    <col min="2831" max="3071" width="9.140625" style="3"/>
    <col min="3072" max="3072" width="0.7109375" style="3" customWidth="1"/>
    <col min="3073" max="3073" width="6.42578125" style="3" customWidth="1"/>
    <col min="3074" max="3074" width="51.28515625" style="3" customWidth="1"/>
    <col min="3075" max="3075" width="55.140625" style="3" customWidth="1"/>
    <col min="3076" max="3076" width="13.7109375" style="3" customWidth="1"/>
    <col min="3077" max="3077" width="4.28515625" style="3" customWidth="1"/>
    <col min="3078" max="3078" width="16.140625" style="3" customWidth="1"/>
    <col min="3079" max="3079" width="13.42578125" style="3" customWidth="1"/>
    <col min="3080" max="3080" width="14.42578125" style="3" customWidth="1"/>
    <col min="3081" max="3083" width="0" style="3" hidden="1" customWidth="1"/>
    <col min="3084" max="3084" width="21.42578125" style="3" customWidth="1"/>
    <col min="3085" max="3085" width="3" style="3" customWidth="1"/>
    <col min="3086" max="3086" width="13.28515625" style="3" bestFit="1" customWidth="1"/>
    <col min="3087" max="3327" width="9.140625" style="3"/>
    <col min="3328" max="3328" width="0.7109375" style="3" customWidth="1"/>
    <col min="3329" max="3329" width="6.42578125" style="3" customWidth="1"/>
    <col min="3330" max="3330" width="51.28515625" style="3" customWidth="1"/>
    <col min="3331" max="3331" width="55.140625" style="3" customWidth="1"/>
    <col min="3332" max="3332" width="13.7109375" style="3" customWidth="1"/>
    <col min="3333" max="3333" width="4.28515625" style="3" customWidth="1"/>
    <col min="3334" max="3334" width="16.140625" style="3" customWidth="1"/>
    <col min="3335" max="3335" width="13.42578125" style="3" customWidth="1"/>
    <col min="3336" max="3336" width="14.42578125" style="3" customWidth="1"/>
    <col min="3337" max="3339" width="0" style="3" hidden="1" customWidth="1"/>
    <col min="3340" max="3340" width="21.42578125" style="3" customWidth="1"/>
    <col min="3341" max="3341" width="3" style="3" customWidth="1"/>
    <col min="3342" max="3342" width="13.28515625" style="3" bestFit="1" customWidth="1"/>
    <col min="3343" max="3583" width="9.140625" style="3"/>
    <col min="3584" max="3584" width="0.7109375" style="3" customWidth="1"/>
    <col min="3585" max="3585" width="6.42578125" style="3" customWidth="1"/>
    <col min="3586" max="3586" width="51.28515625" style="3" customWidth="1"/>
    <col min="3587" max="3587" width="55.140625" style="3" customWidth="1"/>
    <col min="3588" max="3588" width="13.7109375" style="3" customWidth="1"/>
    <col min="3589" max="3589" width="4.28515625" style="3" customWidth="1"/>
    <col min="3590" max="3590" width="16.140625" style="3" customWidth="1"/>
    <col min="3591" max="3591" width="13.42578125" style="3" customWidth="1"/>
    <col min="3592" max="3592" width="14.42578125" style="3" customWidth="1"/>
    <col min="3593" max="3595" width="0" style="3" hidden="1" customWidth="1"/>
    <col min="3596" max="3596" width="21.42578125" style="3" customWidth="1"/>
    <col min="3597" max="3597" width="3" style="3" customWidth="1"/>
    <col min="3598" max="3598" width="13.28515625" style="3" bestFit="1" customWidth="1"/>
    <col min="3599" max="3839" width="9.140625" style="3"/>
    <col min="3840" max="3840" width="0.7109375" style="3" customWidth="1"/>
    <col min="3841" max="3841" width="6.42578125" style="3" customWidth="1"/>
    <col min="3842" max="3842" width="51.28515625" style="3" customWidth="1"/>
    <col min="3843" max="3843" width="55.140625" style="3" customWidth="1"/>
    <col min="3844" max="3844" width="13.7109375" style="3" customWidth="1"/>
    <col min="3845" max="3845" width="4.28515625" style="3" customWidth="1"/>
    <col min="3846" max="3846" width="16.140625" style="3" customWidth="1"/>
    <col min="3847" max="3847" width="13.42578125" style="3" customWidth="1"/>
    <col min="3848" max="3848" width="14.42578125" style="3" customWidth="1"/>
    <col min="3849" max="3851" width="0" style="3" hidden="1" customWidth="1"/>
    <col min="3852" max="3852" width="21.42578125" style="3" customWidth="1"/>
    <col min="3853" max="3853" width="3" style="3" customWidth="1"/>
    <col min="3854" max="3854" width="13.28515625" style="3" bestFit="1" customWidth="1"/>
    <col min="3855" max="4095" width="9.140625" style="3"/>
    <col min="4096" max="4096" width="0.7109375" style="3" customWidth="1"/>
    <col min="4097" max="4097" width="6.42578125" style="3" customWidth="1"/>
    <col min="4098" max="4098" width="51.28515625" style="3" customWidth="1"/>
    <col min="4099" max="4099" width="55.140625" style="3" customWidth="1"/>
    <col min="4100" max="4100" width="13.7109375" style="3" customWidth="1"/>
    <col min="4101" max="4101" width="4.28515625" style="3" customWidth="1"/>
    <col min="4102" max="4102" width="16.140625" style="3" customWidth="1"/>
    <col min="4103" max="4103" width="13.42578125" style="3" customWidth="1"/>
    <col min="4104" max="4104" width="14.42578125" style="3" customWidth="1"/>
    <col min="4105" max="4107" width="0" style="3" hidden="1" customWidth="1"/>
    <col min="4108" max="4108" width="21.42578125" style="3" customWidth="1"/>
    <col min="4109" max="4109" width="3" style="3" customWidth="1"/>
    <col min="4110" max="4110" width="13.28515625" style="3" bestFit="1" customWidth="1"/>
    <col min="4111" max="4351" width="9.140625" style="3"/>
    <col min="4352" max="4352" width="0.7109375" style="3" customWidth="1"/>
    <col min="4353" max="4353" width="6.42578125" style="3" customWidth="1"/>
    <col min="4354" max="4354" width="51.28515625" style="3" customWidth="1"/>
    <col min="4355" max="4355" width="55.140625" style="3" customWidth="1"/>
    <col min="4356" max="4356" width="13.7109375" style="3" customWidth="1"/>
    <col min="4357" max="4357" width="4.28515625" style="3" customWidth="1"/>
    <col min="4358" max="4358" width="16.140625" style="3" customWidth="1"/>
    <col min="4359" max="4359" width="13.42578125" style="3" customWidth="1"/>
    <col min="4360" max="4360" width="14.42578125" style="3" customWidth="1"/>
    <col min="4361" max="4363" width="0" style="3" hidden="1" customWidth="1"/>
    <col min="4364" max="4364" width="21.42578125" style="3" customWidth="1"/>
    <col min="4365" max="4365" width="3" style="3" customWidth="1"/>
    <col min="4366" max="4366" width="13.28515625" style="3" bestFit="1" customWidth="1"/>
    <col min="4367" max="4607" width="9.140625" style="3"/>
    <col min="4608" max="4608" width="0.7109375" style="3" customWidth="1"/>
    <col min="4609" max="4609" width="6.42578125" style="3" customWidth="1"/>
    <col min="4610" max="4610" width="51.28515625" style="3" customWidth="1"/>
    <col min="4611" max="4611" width="55.140625" style="3" customWidth="1"/>
    <col min="4612" max="4612" width="13.7109375" style="3" customWidth="1"/>
    <col min="4613" max="4613" width="4.28515625" style="3" customWidth="1"/>
    <col min="4614" max="4614" width="16.140625" style="3" customWidth="1"/>
    <col min="4615" max="4615" width="13.42578125" style="3" customWidth="1"/>
    <col min="4616" max="4616" width="14.42578125" style="3" customWidth="1"/>
    <col min="4617" max="4619" width="0" style="3" hidden="1" customWidth="1"/>
    <col min="4620" max="4620" width="21.42578125" style="3" customWidth="1"/>
    <col min="4621" max="4621" width="3" style="3" customWidth="1"/>
    <col min="4622" max="4622" width="13.28515625" style="3" bestFit="1" customWidth="1"/>
    <col min="4623" max="4863" width="9.140625" style="3"/>
    <col min="4864" max="4864" width="0.7109375" style="3" customWidth="1"/>
    <col min="4865" max="4865" width="6.42578125" style="3" customWidth="1"/>
    <col min="4866" max="4866" width="51.28515625" style="3" customWidth="1"/>
    <col min="4867" max="4867" width="55.140625" style="3" customWidth="1"/>
    <col min="4868" max="4868" width="13.7109375" style="3" customWidth="1"/>
    <col min="4869" max="4869" width="4.28515625" style="3" customWidth="1"/>
    <col min="4870" max="4870" width="16.140625" style="3" customWidth="1"/>
    <col min="4871" max="4871" width="13.42578125" style="3" customWidth="1"/>
    <col min="4872" max="4872" width="14.42578125" style="3" customWidth="1"/>
    <col min="4873" max="4875" width="0" style="3" hidden="1" customWidth="1"/>
    <col min="4876" max="4876" width="21.42578125" style="3" customWidth="1"/>
    <col min="4877" max="4877" width="3" style="3" customWidth="1"/>
    <col min="4878" max="4878" width="13.28515625" style="3" bestFit="1" customWidth="1"/>
    <col min="4879" max="5119" width="9.140625" style="3"/>
    <col min="5120" max="5120" width="0.7109375" style="3" customWidth="1"/>
    <col min="5121" max="5121" width="6.42578125" style="3" customWidth="1"/>
    <col min="5122" max="5122" width="51.28515625" style="3" customWidth="1"/>
    <col min="5123" max="5123" width="55.140625" style="3" customWidth="1"/>
    <col min="5124" max="5124" width="13.7109375" style="3" customWidth="1"/>
    <col min="5125" max="5125" width="4.28515625" style="3" customWidth="1"/>
    <col min="5126" max="5126" width="16.140625" style="3" customWidth="1"/>
    <col min="5127" max="5127" width="13.42578125" style="3" customWidth="1"/>
    <col min="5128" max="5128" width="14.42578125" style="3" customWidth="1"/>
    <col min="5129" max="5131" width="0" style="3" hidden="1" customWidth="1"/>
    <col min="5132" max="5132" width="21.42578125" style="3" customWidth="1"/>
    <col min="5133" max="5133" width="3" style="3" customWidth="1"/>
    <col min="5134" max="5134" width="13.28515625" style="3" bestFit="1" customWidth="1"/>
    <col min="5135" max="5375" width="9.140625" style="3"/>
    <col min="5376" max="5376" width="0.7109375" style="3" customWidth="1"/>
    <col min="5377" max="5377" width="6.42578125" style="3" customWidth="1"/>
    <col min="5378" max="5378" width="51.28515625" style="3" customWidth="1"/>
    <col min="5379" max="5379" width="55.140625" style="3" customWidth="1"/>
    <col min="5380" max="5380" width="13.7109375" style="3" customWidth="1"/>
    <col min="5381" max="5381" width="4.28515625" style="3" customWidth="1"/>
    <col min="5382" max="5382" width="16.140625" style="3" customWidth="1"/>
    <col min="5383" max="5383" width="13.42578125" style="3" customWidth="1"/>
    <col min="5384" max="5384" width="14.42578125" style="3" customWidth="1"/>
    <col min="5385" max="5387" width="0" style="3" hidden="1" customWidth="1"/>
    <col min="5388" max="5388" width="21.42578125" style="3" customWidth="1"/>
    <col min="5389" max="5389" width="3" style="3" customWidth="1"/>
    <col min="5390" max="5390" width="13.28515625" style="3" bestFit="1" customWidth="1"/>
    <col min="5391" max="5631" width="9.140625" style="3"/>
    <col min="5632" max="5632" width="0.7109375" style="3" customWidth="1"/>
    <col min="5633" max="5633" width="6.42578125" style="3" customWidth="1"/>
    <col min="5634" max="5634" width="51.28515625" style="3" customWidth="1"/>
    <col min="5635" max="5635" width="55.140625" style="3" customWidth="1"/>
    <col min="5636" max="5636" width="13.7109375" style="3" customWidth="1"/>
    <col min="5637" max="5637" width="4.28515625" style="3" customWidth="1"/>
    <col min="5638" max="5638" width="16.140625" style="3" customWidth="1"/>
    <col min="5639" max="5639" width="13.42578125" style="3" customWidth="1"/>
    <col min="5640" max="5640" width="14.42578125" style="3" customWidth="1"/>
    <col min="5641" max="5643" width="0" style="3" hidden="1" customWidth="1"/>
    <col min="5644" max="5644" width="21.42578125" style="3" customWidth="1"/>
    <col min="5645" max="5645" width="3" style="3" customWidth="1"/>
    <col min="5646" max="5646" width="13.28515625" style="3" bestFit="1" customWidth="1"/>
    <col min="5647" max="5887" width="9.140625" style="3"/>
    <col min="5888" max="5888" width="0.7109375" style="3" customWidth="1"/>
    <col min="5889" max="5889" width="6.42578125" style="3" customWidth="1"/>
    <col min="5890" max="5890" width="51.28515625" style="3" customWidth="1"/>
    <col min="5891" max="5891" width="55.140625" style="3" customWidth="1"/>
    <col min="5892" max="5892" width="13.7109375" style="3" customWidth="1"/>
    <col min="5893" max="5893" width="4.28515625" style="3" customWidth="1"/>
    <col min="5894" max="5894" width="16.140625" style="3" customWidth="1"/>
    <col min="5895" max="5895" width="13.42578125" style="3" customWidth="1"/>
    <col min="5896" max="5896" width="14.42578125" style="3" customWidth="1"/>
    <col min="5897" max="5899" width="0" style="3" hidden="1" customWidth="1"/>
    <col min="5900" max="5900" width="21.42578125" style="3" customWidth="1"/>
    <col min="5901" max="5901" width="3" style="3" customWidth="1"/>
    <col min="5902" max="5902" width="13.28515625" style="3" bestFit="1" customWidth="1"/>
    <col min="5903" max="6143" width="9.140625" style="3"/>
    <col min="6144" max="6144" width="0.7109375" style="3" customWidth="1"/>
    <col min="6145" max="6145" width="6.42578125" style="3" customWidth="1"/>
    <col min="6146" max="6146" width="51.28515625" style="3" customWidth="1"/>
    <col min="6147" max="6147" width="55.140625" style="3" customWidth="1"/>
    <col min="6148" max="6148" width="13.7109375" style="3" customWidth="1"/>
    <col min="6149" max="6149" width="4.28515625" style="3" customWidth="1"/>
    <col min="6150" max="6150" width="16.140625" style="3" customWidth="1"/>
    <col min="6151" max="6151" width="13.42578125" style="3" customWidth="1"/>
    <col min="6152" max="6152" width="14.42578125" style="3" customWidth="1"/>
    <col min="6153" max="6155" width="0" style="3" hidden="1" customWidth="1"/>
    <col min="6156" max="6156" width="21.42578125" style="3" customWidth="1"/>
    <col min="6157" max="6157" width="3" style="3" customWidth="1"/>
    <col min="6158" max="6158" width="13.28515625" style="3" bestFit="1" customWidth="1"/>
    <col min="6159" max="6399" width="9.140625" style="3"/>
    <col min="6400" max="6400" width="0.7109375" style="3" customWidth="1"/>
    <col min="6401" max="6401" width="6.42578125" style="3" customWidth="1"/>
    <col min="6402" max="6402" width="51.28515625" style="3" customWidth="1"/>
    <col min="6403" max="6403" width="55.140625" style="3" customWidth="1"/>
    <col min="6404" max="6404" width="13.7109375" style="3" customWidth="1"/>
    <col min="6405" max="6405" width="4.28515625" style="3" customWidth="1"/>
    <col min="6406" max="6406" width="16.140625" style="3" customWidth="1"/>
    <col min="6407" max="6407" width="13.42578125" style="3" customWidth="1"/>
    <col min="6408" max="6408" width="14.42578125" style="3" customWidth="1"/>
    <col min="6409" max="6411" width="0" style="3" hidden="1" customWidth="1"/>
    <col min="6412" max="6412" width="21.42578125" style="3" customWidth="1"/>
    <col min="6413" max="6413" width="3" style="3" customWidth="1"/>
    <col min="6414" max="6414" width="13.28515625" style="3" bestFit="1" customWidth="1"/>
    <col min="6415" max="6655" width="9.140625" style="3"/>
    <col min="6656" max="6656" width="0.7109375" style="3" customWidth="1"/>
    <col min="6657" max="6657" width="6.42578125" style="3" customWidth="1"/>
    <col min="6658" max="6658" width="51.28515625" style="3" customWidth="1"/>
    <col min="6659" max="6659" width="55.140625" style="3" customWidth="1"/>
    <col min="6660" max="6660" width="13.7109375" style="3" customWidth="1"/>
    <col min="6661" max="6661" width="4.28515625" style="3" customWidth="1"/>
    <col min="6662" max="6662" width="16.140625" style="3" customWidth="1"/>
    <col min="6663" max="6663" width="13.42578125" style="3" customWidth="1"/>
    <col min="6664" max="6664" width="14.42578125" style="3" customWidth="1"/>
    <col min="6665" max="6667" width="0" style="3" hidden="1" customWidth="1"/>
    <col min="6668" max="6668" width="21.42578125" style="3" customWidth="1"/>
    <col min="6669" max="6669" width="3" style="3" customWidth="1"/>
    <col min="6670" max="6670" width="13.28515625" style="3" bestFit="1" customWidth="1"/>
    <col min="6671" max="6911" width="9.140625" style="3"/>
    <col min="6912" max="6912" width="0.7109375" style="3" customWidth="1"/>
    <col min="6913" max="6913" width="6.42578125" style="3" customWidth="1"/>
    <col min="6914" max="6914" width="51.28515625" style="3" customWidth="1"/>
    <col min="6915" max="6915" width="55.140625" style="3" customWidth="1"/>
    <col min="6916" max="6916" width="13.7109375" style="3" customWidth="1"/>
    <col min="6917" max="6917" width="4.28515625" style="3" customWidth="1"/>
    <col min="6918" max="6918" width="16.140625" style="3" customWidth="1"/>
    <col min="6919" max="6919" width="13.42578125" style="3" customWidth="1"/>
    <col min="6920" max="6920" width="14.42578125" style="3" customWidth="1"/>
    <col min="6921" max="6923" width="0" style="3" hidden="1" customWidth="1"/>
    <col min="6924" max="6924" width="21.42578125" style="3" customWidth="1"/>
    <col min="6925" max="6925" width="3" style="3" customWidth="1"/>
    <col min="6926" max="6926" width="13.28515625" style="3" bestFit="1" customWidth="1"/>
    <col min="6927" max="7167" width="9.140625" style="3"/>
    <col min="7168" max="7168" width="0.7109375" style="3" customWidth="1"/>
    <col min="7169" max="7169" width="6.42578125" style="3" customWidth="1"/>
    <col min="7170" max="7170" width="51.28515625" style="3" customWidth="1"/>
    <col min="7171" max="7171" width="55.140625" style="3" customWidth="1"/>
    <col min="7172" max="7172" width="13.7109375" style="3" customWidth="1"/>
    <col min="7173" max="7173" width="4.28515625" style="3" customWidth="1"/>
    <col min="7174" max="7174" width="16.140625" style="3" customWidth="1"/>
    <col min="7175" max="7175" width="13.42578125" style="3" customWidth="1"/>
    <col min="7176" max="7176" width="14.42578125" style="3" customWidth="1"/>
    <col min="7177" max="7179" width="0" style="3" hidden="1" customWidth="1"/>
    <col min="7180" max="7180" width="21.42578125" style="3" customWidth="1"/>
    <col min="7181" max="7181" width="3" style="3" customWidth="1"/>
    <col min="7182" max="7182" width="13.28515625" style="3" bestFit="1" customWidth="1"/>
    <col min="7183" max="7423" width="9.140625" style="3"/>
    <col min="7424" max="7424" width="0.7109375" style="3" customWidth="1"/>
    <col min="7425" max="7425" width="6.42578125" style="3" customWidth="1"/>
    <col min="7426" max="7426" width="51.28515625" style="3" customWidth="1"/>
    <col min="7427" max="7427" width="55.140625" style="3" customWidth="1"/>
    <col min="7428" max="7428" width="13.7109375" style="3" customWidth="1"/>
    <col min="7429" max="7429" width="4.28515625" style="3" customWidth="1"/>
    <col min="7430" max="7430" width="16.140625" style="3" customWidth="1"/>
    <col min="7431" max="7431" width="13.42578125" style="3" customWidth="1"/>
    <col min="7432" max="7432" width="14.42578125" style="3" customWidth="1"/>
    <col min="7433" max="7435" width="0" style="3" hidden="1" customWidth="1"/>
    <col min="7436" max="7436" width="21.42578125" style="3" customWidth="1"/>
    <col min="7437" max="7437" width="3" style="3" customWidth="1"/>
    <col min="7438" max="7438" width="13.28515625" style="3" bestFit="1" customWidth="1"/>
    <col min="7439" max="7679" width="9.140625" style="3"/>
    <col min="7680" max="7680" width="0.7109375" style="3" customWidth="1"/>
    <col min="7681" max="7681" width="6.42578125" style="3" customWidth="1"/>
    <col min="7682" max="7682" width="51.28515625" style="3" customWidth="1"/>
    <col min="7683" max="7683" width="55.140625" style="3" customWidth="1"/>
    <col min="7684" max="7684" width="13.7109375" style="3" customWidth="1"/>
    <col min="7685" max="7685" width="4.28515625" style="3" customWidth="1"/>
    <col min="7686" max="7686" width="16.140625" style="3" customWidth="1"/>
    <col min="7687" max="7687" width="13.42578125" style="3" customWidth="1"/>
    <col min="7688" max="7688" width="14.42578125" style="3" customWidth="1"/>
    <col min="7689" max="7691" width="0" style="3" hidden="1" customWidth="1"/>
    <col min="7692" max="7692" width="21.42578125" style="3" customWidth="1"/>
    <col min="7693" max="7693" width="3" style="3" customWidth="1"/>
    <col min="7694" max="7694" width="13.28515625" style="3" bestFit="1" customWidth="1"/>
    <col min="7695" max="7935" width="9.140625" style="3"/>
    <col min="7936" max="7936" width="0.7109375" style="3" customWidth="1"/>
    <col min="7937" max="7937" width="6.42578125" style="3" customWidth="1"/>
    <col min="7938" max="7938" width="51.28515625" style="3" customWidth="1"/>
    <col min="7939" max="7939" width="55.140625" style="3" customWidth="1"/>
    <col min="7940" max="7940" width="13.7109375" style="3" customWidth="1"/>
    <col min="7941" max="7941" width="4.28515625" style="3" customWidth="1"/>
    <col min="7942" max="7942" width="16.140625" style="3" customWidth="1"/>
    <col min="7943" max="7943" width="13.42578125" style="3" customWidth="1"/>
    <col min="7944" max="7944" width="14.42578125" style="3" customWidth="1"/>
    <col min="7945" max="7947" width="0" style="3" hidden="1" customWidth="1"/>
    <col min="7948" max="7948" width="21.42578125" style="3" customWidth="1"/>
    <col min="7949" max="7949" width="3" style="3" customWidth="1"/>
    <col min="7950" max="7950" width="13.28515625" style="3" bestFit="1" customWidth="1"/>
    <col min="7951" max="8191" width="9.140625" style="3"/>
    <col min="8192" max="8192" width="0.7109375" style="3" customWidth="1"/>
    <col min="8193" max="8193" width="6.42578125" style="3" customWidth="1"/>
    <col min="8194" max="8194" width="51.28515625" style="3" customWidth="1"/>
    <col min="8195" max="8195" width="55.140625" style="3" customWidth="1"/>
    <col min="8196" max="8196" width="13.7109375" style="3" customWidth="1"/>
    <col min="8197" max="8197" width="4.28515625" style="3" customWidth="1"/>
    <col min="8198" max="8198" width="16.140625" style="3" customWidth="1"/>
    <col min="8199" max="8199" width="13.42578125" style="3" customWidth="1"/>
    <col min="8200" max="8200" width="14.42578125" style="3" customWidth="1"/>
    <col min="8201" max="8203" width="0" style="3" hidden="1" customWidth="1"/>
    <col min="8204" max="8204" width="21.42578125" style="3" customWidth="1"/>
    <col min="8205" max="8205" width="3" style="3" customWidth="1"/>
    <col min="8206" max="8206" width="13.28515625" style="3" bestFit="1" customWidth="1"/>
    <col min="8207" max="8447" width="9.140625" style="3"/>
    <col min="8448" max="8448" width="0.7109375" style="3" customWidth="1"/>
    <col min="8449" max="8449" width="6.42578125" style="3" customWidth="1"/>
    <col min="8450" max="8450" width="51.28515625" style="3" customWidth="1"/>
    <col min="8451" max="8451" width="55.140625" style="3" customWidth="1"/>
    <col min="8452" max="8452" width="13.7109375" style="3" customWidth="1"/>
    <col min="8453" max="8453" width="4.28515625" style="3" customWidth="1"/>
    <col min="8454" max="8454" width="16.140625" style="3" customWidth="1"/>
    <col min="8455" max="8455" width="13.42578125" style="3" customWidth="1"/>
    <col min="8456" max="8456" width="14.42578125" style="3" customWidth="1"/>
    <col min="8457" max="8459" width="0" style="3" hidden="1" customWidth="1"/>
    <col min="8460" max="8460" width="21.42578125" style="3" customWidth="1"/>
    <col min="8461" max="8461" width="3" style="3" customWidth="1"/>
    <col min="8462" max="8462" width="13.28515625" style="3" bestFit="1" customWidth="1"/>
    <col min="8463" max="8703" width="9.140625" style="3"/>
    <col min="8704" max="8704" width="0.7109375" style="3" customWidth="1"/>
    <col min="8705" max="8705" width="6.42578125" style="3" customWidth="1"/>
    <col min="8706" max="8706" width="51.28515625" style="3" customWidth="1"/>
    <col min="8707" max="8707" width="55.140625" style="3" customWidth="1"/>
    <col min="8708" max="8708" width="13.7109375" style="3" customWidth="1"/>
    <col min="8709" max="8709" width="4.28515625" style="3" customWidth="1"/>
    <col min="8710" max="8710" width="16.140625" style="3" customWidth="1"/>
    <col min="8711" max="8711" width="13.42578125" style="3" customWidth="1"/>
    <col min="8712" max="8712" width="14.42578125" style="3" customWidth="1"/>
    <col min="8713" max="8715" width="0" style="3" hidden="1" customWidth="1"/>
    <col min="8716" max="8716" width="21.42578125" style="3" customWidth="1"/>
    <col min="8717" max="8717" width="3" style="3" customWidth="1"/>
    <col min="8718" max="8718" width="13.28515625" style="3" bestFit="1" customWidth="1"/>
    <col min="8719" max="8959" width="9.140625" style="3"/>
    <col min="8960" max="8960" width="0.7109375" style="3" customWidth="1"/>
    <col min="8961" max="8961" width="6.42578125" style="3" customWidth="1"/>
    <col min="8962" max="8962" width="51.28515625" style="3" customWidth="1"/>
    <col min="8963" max="8963" width="55.140625" style="3" customWidth="1"/>
    <col min="8964" max="8964" width="13.7109375" style="3" customWidth="1"/>
    <col min="8965" max="8965" width="4.28515625" style="3" customWidth="1"/>
    <col min="8966" max="8966" width="16.140625" style="3" customWidth="1"/>
    <col min="8967" max="8967" width="13.42578125" style="3" customWidth="1"/>
    <col min="8968" max="8968" width="14.42578125" style="3" customWidth="1"/>
    <col min="8969" max="8971" width="0" style="3" hidden="1" customWidth="1"/>
    <col min="8972" max="8972" width="21.42578125" style="3" customWidth="1"/>
    <col min="8973" max="8973" width="3" style="3" customWidth="1"/>
    <col min="8974" max="8974" width="13.28515625" style="3" bestFit="1" customWidth="1"/>
    <col min="8975" max="9215" width="9.140625" style="3"/>
    <col min="9216" max="9216" width="0.7109375" style="3" customWidth="1"/>
    <col min="9217" max="9217" width="6.42578125" style="3" customWidth="1"/>
    <col min="9218" max="9218" width="51.28515625" style="3" customWidth="1"/>
    <col min="9219" max="9219" width="55.140625" style="3" customWidth="1"/>
    <col min="9220" max="9220" width="13.7109375" style="3" customWidth="1"/>
    <col min="9221" max="9221" width="4.28515625" style="3" customWidth="1"/>
    <col min="9222" max="9222" width="16.140625" style="3" customWidth="1"/>
    <col min="9223" max="9223" width="13.42578125" style="3" customWidth="1"/>
    <col min="9224" max="9224" width="14.42578125" style="3" customWidth="1"/>
    <col min="9225" max="9227" width="0" style="3" hidden="1" customWidth="1"/>
    <col min="9228" max="9228" width="21.42578125" style="3" customWidth="1"/>
    <col min="9229" max="9229" width="3" style="3" customWidth="1"/>
    <col min="9230" max="9230" width="13.28515625" style="3" bestFit="1" customWidth="1"/>
    <col min="9231" max="9471" width="9.140625" style="3"/>
    <col min="9472" max="9472" width="0.7109375" style="3" customWidth="1"/>
    <col min="9473" max="9473" width="6.42578125" style="3" customWidth="1"/>
    <col min="9474" max="9474" width="51.28515625" style="3" customWidth="1"/>
    <col min="9475" max="9475" width="55.140625" style="3" customWidth="1"/>
    <col min="9476" max="9476" width="13.7109375" style="3" customWidth="1"/>
    <col min="9477" max="9477" width="4.28515625" style="3" customWidth="1"/>
    <col min="9478" max="9478" width="16.140625" style="3" customWidth="1"/>
    <col min="9479" max="9479" width="13.42578125" style="3" customWidth="1"/>
    <col min="9480" max="9480" width="14.42578125" style="3" customWidth="1"/>
    <col min="9481" max="9483" width="0" style="3" hidden="1" customWidth="1"/>
    <col min="9484" max="9484" width="21.42578125" style="3" customWidth="1"/>
    <col min="9485" max="9485" width="3" style="3" customWidth="1"/>
    <col min="9486" max="9486" width="13.28515625" style="3" bestFit="1" customWidth="1"/>
    <col min="9487" max="9727" width="9.140625" style="3"/>
    <col min="9728" max="9728" width="0.7109375" style="3" customWidth="1"/>
    <col min="9729" max="9729" width="6.42578125" style="3" customWidth="1"/>
    <col min="9730" max="9730" width="51.28515625" style="3" customWidth="1"/>
    <col min="9731" max="9731" width="55.140625" style="3" customWidth="1"/>
    <col min="9732" max="9732" width="13.7109375" style="3" customWidth="1"/>
    <col min="9733" max="9733" width="4.28515625" style="3" customWidth="1"/>
    <col min="9734" max="9734" width="16.140625" style="3" customWidth="1"/>
    <col min="9735" max="9735" width="13.42578125" style="3" customWidth="1"/>
    <col min="9736" max="9736" width="14.42578125" style="3" customWidth="1"/>
    <col min="9737" max="9739" width="0" style="3" hidden="1" customWidth="1"/>
    <col min="9740" max="9740" width="21.42578125" style="3" customWidth="1"/>
    <col min="9741" max="9741" width="3" style="3" customWidth="1"/>
    <col min="9742" max="9742" width="13.28515625" style="3" bestFit="1" customWidth="1"/>
    <col min="9743" max="9983" width="9.140625" style="3"/>
    <col min="9984" max="9984" width="0.7109375" style="3" customWidth="1"/>
    <col min="9985" max="9985" width="6.42578125" style="3" customWidth="1"/>
    <col min="9986" max="9986" width="51.28515625" style="3" customWidth="1"/>
    <col min="9987" max="9987" width="55.140625" style="3" customWidth="1"/>
    <col min="9988" max="9988" width="13.7109375" style="3" customWidth="1"/>
    <col min="9989" max="9989" width="4.28515625" style="3" customWidth="1"/>
    <col min="9990" max="9990" width="16.140625" style="3" customWidth="1"/>
    <col min="9991" max="9991" width="13.42578125" style="3" customWidth="1"/>
    <col min="9992" max="9992" width="14.42578125" style="3" customWidth="1"/>
    <col min="9993" max="9995" width="0" style="3" hidden="1" customWidth="1"/>
    <col min="9996" max="9996" width="21.42578125" style="3" customWidth="1"/>
    <col min="9997" max="9997" width="3" style="3" customWidth="1"/>
    <col min="9998" max="9998" width="13.28515625" style="3" bestFit="1" customWidth="1"/>
    <col min="9999" max="10239" width="9.140625" style="3"/>
    <col min="10240" max="10240" width="0.7109375" style="3" customWidth="1"/>
    <col min="10241" max="10241" width="6.42578125" style="3" customWidth="1"/>
    <col min="10242" max="10242" width="51.28515625" style="3" customWidth="1"/>
    <col min="10243" max="10243" width="55.140625" style="3" customWidth="1"/>
    <col min="10244" max="10244" width="13.7109375" style="3" customWidth="1"/>
    <col min="10245" max="10245" width="4.28515625" style="3" customWidth="1"/>
    <col min="10246" max="10246" width="16.140625" style="3" customWidth="1"/>
    <col min="10247" max="10247" width="13.42578125" style="3" customWidth="1"/>
    <col min="10248" max="10248" width="14.42578125" style="3" customWidth="1"/>
    <col min="10249" max="10251" width="0" style="3" hidden="1" customWidth="1"/>
    <col min="10252" max="10252" width="21.42578125" style="3" customWidth="1"/>
    <col min="10253" max="10253" width="3" style="3" customWidth="1"/>
    <col min="10254" max="10254" width="13.28515625" style="3" bestFit="1" customWidth="1"/>
    <col min="10255" max="10495" width="9.140625" style="3"/>
    <col min="10496" max="10496" width="0.7109375" style="3" customWidth="1"/>
    <col min="10497" max="10497" width="6.42578125" style="3" customWidth="1"/>
    <col min="10498" max="10498" width="51.28515625" style="3" customWidth="1"/>
    <col min="10499" max="10499" width="55.140625" style="3" customWidth="1"/>
    <col min="10500" max="10500" width="13.7109375" style="3" customWidth="1"/>
    <col min="10501" max="10501" width="4.28515625" style="3" customWidth="1"/>
    <col min="10502" max="10502" width="16.140625" style="3" customWidth="1"/>
    <col min="10503" max="10503" width="13.42578125" style="3" customWidth="1"/>
    <col min="10504" max="10504" width="14.42578125" style="3" customWidth="1"/>
    <col min="10505" max="10507" width="0" style="3" hidden="1" customWidth="1"/>
    <col min="10508" max="10508" width="21.42578125" style="3" customWidth="1"/>
    <col min="10509" max="10509" width="3" style="3" customWidth="1"/>
    <col min="10510" max="10510" width="13.28515625" style="3" bestFit="1" customWidth="1"/>
    <col min="10511" max="10751" width="9.140625" style="3"/>
    <col min="10752" max="10752" width="0.7109375" style="3" customWidth="1"/>
    <col min="10753" max="10753" width="6.42578125" style="3" customWidth="1"/>
    <col min="10754" max="10754" width="51.28515625" style="3" customWidth="1"/>
    <col min="10755" max="10755" width="55.140625" style="3" customWidth="1"/>
    <col min="10756" max="10756" width="13.7109375" style="3" customWidth="1"/>
    <col min="10757" max="10757" width="4.28515625" style="3" customWidth="1"/>
    <col min="10758" max="10758" width="16.140625" style="3" customWidth="1"/>
    <col min="10759" max="10759" width="13.42578125" style="3" customWidth="1"/>
    <col min="10760" max="10760" width="14.42578125" style="3" customWidth="1"/>
    <col min="10761" max="10763" width="0" style="3" hidden="1" customWidth="1"/>
    <col min="10764" max="10764" width="21.42578125" style="3" customWidth="1"/>
    <col min="10765" max="10765" width="3" style="3" customWidth="1"/>
    <col min="10766" max="10766" width="13.28515625" style="3" bestFit="1" customWidth="1"/>
    <col min="10767" max="11007" width="9.140625" style="3"/>
    <col min="11008" max="11008" width="0.7109375" style="3" customWidth="1"/>
    <col min="11009" max="11009" width="6.42578125" style="3" customWidth="1"/>
    <col min="11010" max="11010" width="51.28515625" style="3" customWidth="1"/>
    <col min="11011" max="11011" width="55.140625" style="3" customWidth="1"/>
    <col min="11012" max="11012" width="13.7109375" style="3" customWidth="1"/>
    <col min="11013" max="11013" width="4.28515625" style="3" customWidth="1"/>
    <col min="11014" max="11014" width="16.140625" style="3" customWidth="1"/>
    <col min="11015" max="11015" width="13.42578125" style="3" customWidth="1"/>
    <col min="11016" max="11016" width="14.42578125" style="3" customWidth="1"/>
    <col min="11017" max="11019" width="0" style="3" hidden="1" customWidth="1"/>
    <col min="11020" max="11020" width="21.42578125" style="3" customWidth="1"/>
    <col min="11021" max="11021" width="3" style="3" customWidth="1"/>
    <col min="11022" max="11022" width="13.28515625" style="3" bestFit="1" customWidth="1"/>
    <col min="11023" max="11263" width="9.140625" style="3"/>
    <col min="11264" max="11264" width="0.7109375" style="3" customWidth="1"/>
    <col min="11265" max="11265" width="6.42578125" style="3" customWidth="1"/>
    <col min="11266" max="11266" width="51.28515625" style="3" customWidth="1"/>
    <col min="11267" max="11267" width="55.140625" style="3" customWidth="1"/>
    <col min="11268" max="11268" width="13.7109375" style="3" customWidth="1"/>
    <col min="11269" max="11269" width="4.28515625" style="3" customWidth="1"/>
    <col min="11270" max="11270" width="16.140625" style="3" customWidth="1"/>
    <col min="11271" max="11271" width="13.42578125" style="3" customWidth="1"/>
    <col min="11272" max="11272" width="14.42578125" style="3" customWidth="1"/>
    <col min="11273" max="11275" width="0" style="3" hidden="1" customWidth="1"/>
    <col min="11276" max="11276" width="21.42578125" style="3" customWidth="1"/>
    <col min="11277" max="11277" width="3" style="3" customWidth="1"/>
    <col min="11278" max="11278" width="13.28515625" style="3" bestFit="1" customWidth="1"/>
    <col min="11279" max="11519" width="9.140625" style="3"/>
    <col min="11520" max="11520" width="0.7109375" style="3" customWidth="1"/>
    <col min="11521" max="11521" width="6.42578125" style="3" customWidth="1"/>
    <col min="11522" max="11522" width="51.28515625" style="3" customWidth="1"/>
    <col min="11523" max="11523" width="55.140625" style="3" customWidth="1"/>
    <col min="11524" max="11524" width="13.7109375" style="3" customWidth="1"/>
    <col min="11525" max="11525" width="4.28515625" style="3" customWidth="1"/>
    <col min="11526" max="11526" width="16.140625" style="3" customWidth="1"/>
    <col min="11527" max="11527" width="13.42578125" style="3" customWidth="1"/>
    <col min="11528" max="11528" width="14.42578125" style="3" customWidth="1"/>
    <col min="11529" max="11531" width="0" style="3" hidden="1" customWidth="1"/>
    <col min="11532" max="11532" width="21.42578125" style="3" customWidth="1"/>
    <col min="11533" max="11533" width="3" style="3" customWidth="1"/>
    <col min="11534" max="11534" width="13.28515625" style="3" bestFit="1" customWidth="1"/>
    <col min="11535" max="11775" width="9.140625" style="3"/>
    <col min="11776" max="11776" width="0.7109375" style="3" customWidth="1"/>
    <col min="11777" max="11777" width="6.42578125" style="3" customWidth="1"/>
    <col min="11778" max="11778" width="51.28515625" style="3" customWidth="1"/>
    <col min="11779" max="11779" width="55.140625" style="3" customWidth="1"/>
    <col min="11780" max="11780" width="13.7109375" style="3" customWidth="1"/>
    <col min="11781" max="11781" width="4.28515625" style="3" customWidth="1"/>
    <col min="11782" max="11782" width="16.140625" style="3" customWidth="1"/>
    <col min="11783" max="11783" width="13.42578125" style="3" customWidth="1"/>
    <col min="11784" max="11784" width="14.42578125" style="3" customWidth="1"/>
    <col min="11785" max="11787" width="0" style="3" hidden="1" customWidth="1"/>
    <col min="11788" max="11788" width="21.42578125" style="3" customWidth="1"/>
    <col min="11789" max="11789" width="3" style="3" customWidth="1"/>
    <col min="11790" max="11790" width="13.28515625" style="3" bestFit="1" customWidth="1"/>
    <col min="11791" max="12031" width="9.140625" style="3"/>
    <col min="12032" max="12032" width="0.7109375" style="3" customWidth="1"/>
    <col min="12033" max="12033" width="6.42578125" style="3" customWidth="1"/>
    <col min="12034" max="12034" width="51.28515625" style="3" customWidth="1"/>
    <col min="12035" max="12035" width="55.140625" style="3" customWidth="1"/>
    <col min="12036" max="12036" width="13.7109375" style="3" customWidth="1"/>
    <col min="12037" max="12037" width="4.28515625" style="3" customWidth="1"/>
    <col min="12038" max="12038" width="16.140625" style="3" customWidth="1"/>
    <col min="12039" max="12039" width="13.42578125" style="3" customWidth="1"/>
    <col min="12040" max="12040" width="14.42578125" style="3" customWidth="1"/>
    <col min="12041" max="12043" width="0" style="3" hidden="1" customWidth="1"/>
    <col min="12044" max="12044" width="21.42578125" style="3" customWidth="1"/>
    <col min="12045" max="12045" width="3" style="3" customWidth="1"/>
    <col min="12046" max="12046" width="13.28515625" style="3" bestFit="1" customWidth="1"/>
    <col min="12047" max="12287" width="9.140625" style="3"/>
    <col min="12288" max="12288" width="0.7109375" style="3" customWidth="1"/>
    <col min="12289" max="12289" width="6.42578125" style="3" customWidth="1"/>
    <col min="12290" max="12290" width="51.28515625" style="3" customWidth="1"/>
    <col min="12291" max="12291" width="55.140625" style="3" customWidth="1"/>
    <col min="12292" max="12292" width="13.7109375" style="3" customWidth="1"/>
    <col min="12293" max="12293" width="4.28515625" style="3" customWidth="1"/>
    <col min="12294" max="12294" width="16.140625" style="3" customWidth="1"/>
    <col min="12295" max="12295" width="13.42578125" style="3" customWidth="1"/>
    <col min="12296" max="12296" width="14.42578125" style="3" customWidth="1"/>
    <col min="12297" max="12299" width="0" style="3" hidden="1" customWidth="1"/>
    <col min="12300" max="12300" width="21.42578125" style="3" customWidth="1"/>
    <col min="12301" max="12301" width="3" style="3" customWidth="1"/>
    <col min="12302" max="12302" width="13.28515625" style="3" bestFit="1" customWidth="1"/>
    <col min="12303" max="12543" width="9.140625" style="3"/>
    <col min="12544" max="12544" width="0.7109375" style="3" customWidth="1"/>
    <col min="12545" max="12545" width="6.42578125" style="3" customWidth="1"/>
    <col min="12546" max="12546" width="51.28515625" style="3" customWidth="1"/>
    <col min="12547" max="12547" width="55.140625" style="3" customWidth="1"/>
    <col min="12548" max="12548" width="13.7109375" style="3" customWidth="1"/>
    <col min="12549" max="12549" width="4.28515625" style="3" customWidth="1"/>
    <col min="12550" max="12550" width="16.140625" style="3" customWidth="1"/>
    <col min="12551" max="12551" width="13.42578125" style="3" customWidth="1"/>
    <col min="12552" max="12552" width="14.42578125" style="3" customWidth="1"/>
    <col min="12553" max="12555" width="0" style="3" hidden="1" customWidth="1"/>
    <col min="12556" max="12556" width="21.42578125" style="3" customWidth="1"/>
    <col min="12557" max="12557" width="3" style="3" customWidth="1"/>
    <col min="12558" max="12558" width="13.28515625" style="3" bestFit="1" customWidth="1"/>
    <col min="12559" max="12799" width="9.140625" style="3"/>
    <col min="12800" max="12800" width="0.7109375" style="3" customWidth="1"/>
    <col min="12801" max="12801" width="6.42578125" style="3" customWidth="1"/>
    <col min="12802" max="12802" width="51.28515625" style="3" customWidth="1"/>
    <col min="12803" max="12803" width="55.140625" style="3" customWidth="1"/>
    <col min="12804" max="12804" width="13.7109375" style="3" customWidth="1"/>
    <col min="12805" max="12805" width="4.28515625" style="3" customWidth="1"/>
    <col min="12806" max="12806" width="16.140625" style="3" customWidth="1"/>
    <col min="12807" max="12807" width="13.42578125" style="3" customWidth="1"/>
    <col min="12808" max="12808" width="14.42578125" style="3" customWidth="1"/>
    <col min="12809" max="12811" width="0" style="3" hidden="1" customWidth="1"/>
    <col min="12812" max="12812" width="21.42578125" style="3" customWidth="1"/>
    <col min="12813" max="12813" width="3" style="3" customWidth="1"/>
    <col min="12814" max="12814" width="13.28515625" style="3" bestFit="1" customWidth="1"/>
    <col min="12815" max="13055" width="9.140625" style="3"/>
    <col min="13056" max="13056" width="0.7109375" style="3" customWidth="1"/>
    <col min="13057" max="13057" width="6.42578125" style="3" customWidth="1"/>
    <col min="13058" max="13058" width="51.28515625" style="3" customWidth="1"/>
    <col min="13059" max="13059" width="55.140625" style="3" customWidth="1"/>
    <col min="13060" max="13060" width="13.7109375" style="3" customWidth="1"/>
    <col min="13061" max="13061" width="4.28515625" style="3" customWidth="1"/>
    <col min="13062" max="13062" width="16.140625" style="3" customWidth="1"/>
    <col min="13063" max="13063" width="13.42578125" style="3" customWidth="1"/>
    <col min="13064" max="13064" width="14.42578125" style="3" customWidth="1"/>
    <col min="13065" max="13067" width="0" style="3" hidden="1" customWidth="1"/>
    <col min="13068" max="13068" width="21.42578125" style="3" customWidth="1"/>
    <col min="13069" max="13069" width="3" style="3" customWidth="1"/>
    <col min="13070" max="13070" width="13.28515625" style="3" bestFit="1" customWidth="1"/>
    <col min="13071" max="13311" width="9.140625" style="3"/>
    <col min="13312" max="13312" width="0.7109375" style="3" customWidth="1"/>
    <col min="13313" max="13313" width="6.42578125" style="3" customWidth="1"/>
    <col min="13314" max="13314" width="51.28515625" style="3" customWidth="1"/>
    <col min="13315" max="13315" width="55.140625" style="3" customWidth="1"/>
    <col min="13316" max="13316" width="13.7109375" style="3" customWidth="1"/>
    <col min="13317" max="13317" width="4.28515625" style="3" customWidth="1"/>
    <col min="13318" max="13318" width="16.140625" style="3" customWidth="1"/>
    <col min="13319" max="13319" width="13.42578125" style="3" customWidth="1"/>
    <col min="13320" max="13320" width="14.42578125" style="3" customWidth="1"/>
    <col min="13321" max="13323" width="0" style="3" hidden="1" customWidth="1"/>
    <col min="13324" max="13324" width="21.42578125" style="3" customWidth="1"/>
    <col min="13325" max="13325" width="3" style="3" customWidth="1"/>
    <col min="13326" max="13326" width="13.28515625" style="3" bestFit="1" customWidth="1"/>
    <col min="13327" max="13567" width="9.140625" style="3"/>
    <col min="13568" max="13568" width="0.7109375" style="3" customWidth="1"/>
    <col min="13569" max="13569" width="6.42578125" style="3" customWidth="1"/>
    <col min="13570" max="13570" width="51.28515625" style="3" customWidth="1"/>
    <col min="13571" max="13571" width="55.140625" style="3" customWidth="1"/>
    <col min="13572" max="13572" width="13.7109375" style="3" customWidth="1"/>
    <col min="13573" max="13573" width="4.28515625" style="3" customWidth="1"/>
    <col min="13574" max="13574" width="16.140625" style="3" customWidth="1"/>
    <col min="13575" max="13575" width="13.42578125" style="3" customWidth="1"/>
    <col min="13576" max="13576" width="14.42578125" style="3" customWidth="1"/>
    <col min="13577" max="13579" width="0" style="3" hidden="1" customWidth="1"/>
    <col min="13580" max="13580" width="21.42578125" style="3" customWidth="1"/>
    <col min="13581" max="13581" width="3" style="3" customWidth="1"/>
    <col min="13582" max="13582" width="13.28515625" style="3" bestFit="1" customWidth="1"/>
    <col min="13583" max="13823" width="9.140625" style="3"/>
    <col min="13824" max="13824" width="0.7109375" style="3" customWidth="1"/>
    <col min="13825" max="13825" width="6.42578125" style="3" customWidth="1"/>
    <col min="13826" max="13826" width="51.28515625" style="3" customWidth="1"/>
    <col min="13827" max="13827" width="55.140625" style="3" customWidth="1"/>
    <col min="13828" max="13828" width="13.7109375" style="3" customWidth="1"/>
    <col min="13829" max="13829" width="4.28515625" style="3" customWidth="1"/>
    <col min="13830" max="13830" width="16.140625" style="3" customWidth="1"/>
    <col min="13831" max="13831" width="13.42578125" style="3" customWidth="1"/>
    <col min="13832" max="13832" width="14.42578125" style="3" customWidth="1"/>
    <col min="13833" max="13835" width="0" style="3" hidden="1" customWidth="1"/>
    <col min="13836" max="13836" width="21.42578125" style="3" customWidth="1"/>
    <col min="13837" max="13837" width="3" style="3" customWidth="1"/>
    <col min="13838" max="13838" width="13.28515625" style="3" bestFit="1" customWidth="1"/>
    <col min="13839" max="14079" width="9.140625" style="3"/>
    <col min="14080" max="14080" width="0.7109375" style="3" customWidth="1"/>
    <col min="14081" max="14081" width="6.42578125" style="3" customWidth="1"/>
    <col min="14082" max="14082" width="51.28515625" style="3" customWidth="1"/>
    <col min="14083" max="14083" width="55.140625" style="3" customWidth="1"/>
    <col min="14084" max="14084" width="13.7109375" style="3" customWidth="1"/>
    <col min="14085" max="14085" width="4.28515625" style="3" customWidth="1"/>
    <col min="14086" max="14086" width="16.140625" style="3" customWidth="1"/>
    <col min="14087" max="14087" width="13.42578125" style="3" customWidth="1"/>
    <col min="14088" max="14088" width="14.42578125" style="3" customWidth="1"/>
    <col min="14089" max="14091" width="0" style="3" hidden="1" customWidth="1"/>
    <col min="14092" max="14092" width="21.42578125" style="3" customWidth="1"/>
    <col min="14093" max="14093" width="3" style="3" customWidth="1"/>
    <col min="14094" max="14094" width="13.28515625" style="3" bestFit="1" customWidth="1"/>
    <col min="14095" max="14335" width="9.140625" style="3"/>
    <col min="14336" max="14336" width="0.7109375" style="3" customWidth="1"/>
    <col min="14337" max="14337" width="6.42578125" style="3" customWidth="1"/>
    <col min="14338" max="14338" width="51.28515625" style="3" customWidth="1"/>
    <col min="14339" max="14339" width="55.140625" style="3" customWidth="1"/>
    <col min="14340" max="14340" width="13.7109375" style="3" customWidth="1"/>
    <col min="14341" max="14341" width="4.28515625" style="3" customWidth="1"/>
    <col min="14342" max="14342" width="16.140625" style="3" customWidth="1"/>
    <col min="14343" max="14343" width="13.42578125" style="3" customWidth="1"/>
    <col min="14344" max="14344" width="14.42578125" style="3" customWidth="1"/>
    <col min="14345" max="14347" width="0" style="3" hidden="1" customWidth="1"/>
    <col min="14348" max="14348" width="21.42578125" style="3" customWidth="1"/>
    <col min="14349" max="14349" width="3" style="3" customWidth="1"/>
    <col min="14350" max="14350" width="13.28515625" style="3" bestFit="1" customWidth="1"/>
    <col min="14351" max="14591" width="9.140625" style="3"/>
    <col min="14592" max="14592" width="0.7109375" style="3" customWidth="1"/>
    <col min="14593" max="14593" width="6.42578125" style="3" customWidth="1"/>
    <col min="14594" max="14594" width="51.28515625" style="3" customWidth="1"/>
    <col min="14595" max="14595" width="55.140625" style="3" customWidth="1"/>
    <col min="14596" max="14596" width="13.7109375" style="3" customWidth="1"/>
    <col min="14597" max="14597" width="4.28515625" style="3" customWidth="1"/>
    <col min="14598" max="14598" width="16.140625" style="3" customWidth="1"/>
    <col min="14599" max="14599" width="13.42578125" style="3" customWidth="1"/>
    <col min="14600" max="14600" width="14.42578125" style="3" customWidth="1"/>
    <col min="14601" max="14603" width="0" style="3" hidden="1" customWidth="1"/>
    <col min="14604" max="14604" width="21.42578125" style="3" customWidth="1"/>
    <col min="14605" max="14605" width="3" style="3" customWidth="1"/>
    <col min="14606" max="14606" width="13.28515625" style="3" bestFit="1" customWidth="1"/>
    <col min="14607" max="14847" width="9.140625" style="3"/>
    <col min="14848" max="14848" width="0.7109375" style="3" customWidth="1"/>
    <col min="14849" max="14849" width="6.42578125" style="3" customWidth="1"/>
    <col min="14850" max="14850" width="51.28515625" style="3" customWidth="1"/>
    <col min="14851" max="14851" width="55.140625" style="3" customWidth="1"/>
    <col min="14852" max="14852" width="13.7109375" style="3" customWidth="1"/>
    <col min="14853" max="14853" width="4.28515625" style="3" customWidth="1"/>
    <col min="14854" max="14854" width="16.140625" style="3" customWidth="1"/>
    <col min="14855" max="14855" width="13.42578125" style="3" customWidth="1"/>
    <col min="14856" max="14856" width="14.42578125" style="3" customWidth="1"/>
    <col min="14857" max="14859" width="0" style="3" hidden="1" customWidth="1"/>
    <col min="14860" max="14860" width="21.42578125" style="3" customWidth="1"/>
    <col min="14861" max="14861" width="3" style="3" customWidth="1"/>
    <col min="14862" max="14862" width="13.28515625" style="3" bestFit="1" customWidth="1"/>
    <col min="14863" max="15103" width="9.140625" style="3"/>
    <col min="15104" max="15104" width="0.7109375" style="3" customWidth="1"/>
    <col min="15105" max="15105" width="6.42578125" style="3" customWidth="1"/>
    <col min="15106" max="15106" width="51.28515625" style="3" customWidth="1"/>
    <col min="15107" max="15107" width="55.140625" style="3" customWidth="1"/>
    <col min="15108" max="15108" width="13.7109375" style="3" customWidth="1"/>
    <col min="15109" max="15109" width="4.28515625" style="3" customWidth="1"/>
    <col min="15110" max="15110" width="16.140625" style="3" customWidth="1"/>
    <col min="15111" max="15111" width="13.42578125" style="3" customWidth="1"/>
    <col min="15112" max="15112" width="14.42578125" style="3" customWidth="1"/>
    <col min="15113" max="15115" width="0" style="3" hidden="1" customWidth="1"/>
    <col min="15116" max="15116" width="21.42578125" style="3" customWidth="1"/>
    <col min="15117" max="15117" width="3" style="3" customWidth="1"/>
    <col min="15118" max="15118" width="13.28515625" style="3" bestFit="1" customWidth="1"/>
    <col min="15119" max="15359" width="9.140625" style="3"/>
    <col min="15360" max="15360" width="0.7109375" style="3" customWidth="1"/>
    <col min="15361" max="15361" width="6.42578125" style="3" customWidth="1"/>
    <col min="15362" max="15362" width="51.28515625" style="3" customWidth="1"/>
    <col min="15363" max="15363" width="55.140625" style="3" customWidth="1"/>
    <col min="15364" max="15364" width="13.7109375" style="3" customWidth="1"/>
    <col min="15365" max="15365" width="4.28515625" style="3" customWidth="1"/>
    <col min="15366" max="15366" width="16.140625" style="3" customWidth="1"/>
    <col min="15367" max="15367" width="13.42578125" style="3" customWidth="1"/>
    <col min="15368" max="15368" width="14.42578125" style="3" customWidth="1"/>
    <col min="15369" max="15371" width="0" style="3" hidden="1" customWidth="1"/>
    <col min="15372" max="15372" width="21.42578125" style="3" customWidth="1"/>
    <col min="15373" max="15373" width="3" style="3" customWidth="1"/>
    <col min="15374" max="15374" width="13.28515625" style="3" bestFit="1" customWidth="1"/>
    <col min="15375" max="15615" width="9.140625" style="3"/>
    <col min="15616" max="15616" width="0.7109375" style="3" customWidth="1"/>
    <col min="15617" max="15617" width="6.42578125" style="3" customWidth="1"/>
    <col min="15618" max="15618" width="51.28515625" style="3" customWidth="1"/>
    <col min="15619" max="15619" width="55.140625" style="3" customWidth="1"/>
    <col min="15620" max="15620" width="13.7109375" style="3" customWidth="1"/>
    <col min="15621" max="15621" width="4.28515625" style="3" customWidth="1"/>
    <col min="15622" max="15622" width="16.140625" style="3" customWidth="1"/>
    <col min="15623" max="15623" width="13.42578125" style="3" customWidth="1"/>
    <col min="15624" max="15624" width="14.42578125" style="3" customWidth="1"/>
    <col min="15625" max="15627" width="0" style="3" hidden="1" customWidth="1"/>
    <col min="15628" max="15628" width="21.42578125" style="3" customWidth="1"/>
    <col min="15629" max="15629" width="3" style="3" customWidth="1"/>
    <col min="15630" max="15630" width="13.28515625" style="3" bestFit="1" customWidth="1"/>
    <col min="15631" max="15871" width="9.140625" style="3"/>
    <col min="15872" max="15872" width="0.7109375" style="3" customWidth="1"/>
    <col min="15873" max="15873" width="6.42578125" style="3" customWidth="1"/>
    <col min="15874" max="15874" width="51.28515625" style="3" customWidth="1"/>
    <col min="15875" max="15875" width="55.140625" style="3" customWidth="1"/>
    <col min="15876" max="15876" width="13.7109375" style="3" customWidth="1"/>
    <col min="15877" max="15877" width="4.28515625" style="3" customWidth="1"/>
    <col min="15878" max="15878" width="16.140625" style="3" customWidth="1"/>
    <col min="15879" max="15879" width="13.42578125" style="3" customWidth="1"/>
    <col min="15880" max="15880" width="14.42578125" style="3" customWidth="1"/>
    <col min="15881" max="15883" width="0" style="3" hidden="1" customWidth="1"/>
    <col min="15884" max="15884" width="21.42578125" style="3" customWidth="1"/>
    <col min="15885" max="15885" width="3" style="3" customWidth="1"/>
    <col min="15886" max="15886" width="13.28515625" style="3" bestFit="1" customWidth="1"/>
    <col min="15887" max="16127" width="9.140625" style="3"/>
    <col min="16128" max="16128" width="0.7109375" style="3" customWidth="1"/>
    <col min="16129" max="16129" width="6.42578125" style="3" customWidth="1"/>
    <col min="16130" max="16130" width="51.28515625" style="3" customWidth="1"/>
    <col min="16131" max="16131" width="55.140625" style="3" customWidth="1"/>
    <col min="16132" max="16132" width="13.7109375" style="3" customWidth="1"/>
    <col min="16133" max="16133" width="4.28515625" style="3" customWidth="1"/>
    <col min="16134" max="16134" width="16.140625" style="3" customWidth="1"/>
    <col min="16135" max="16135" width="13.42578125" style="3" customWidth="1"/>
    <col min="16136" max="16136" width="14.42578125" style="3" customWidth="1"/>
    <col min="16137" max="16139" width="0" style="3" hidden="1" customWidth="1"/>
    <col min="16140" max="16140" width="21.42578125" style="3" customWidth="1"/>
    <col min="16141" max="16141" width="3" style="3" customWidth="1"/>
    <col min="16142" max="16142" width="13.28515625" style="3" bestFit="1" customWidth="1"/>
    <col min="16143" max="16384" width="9.140625" style="3"/>
  </cols>
  <sheetData>
    <row r="1" spans="1:15" x14ac:dyDescent="0.2">
      <c r="A1" s="351" t="s">
        <v>342</v>
      </c>
      <c r="B1" s="351"/>
      <c r="C1" s="351"/>
      <c r="D1" s="351"/>
      <c r="E1" s="351"/>
      <c r="F1" s="351"/>
    </row>
    <row r="2" spans="1:15" x14ac:dyDescent="0.2">
      <c r="A2" s="351" t="s">
        <v>30</v>
      </c>
      <c r="B2" s="351"/>
      <c r="C2" s="351"/>
      <c r="D2" s="351"/>
      <c r="E2" s="351"/>
      <c r="F2" s="351"/>
    </row>
    <row r="3" spans="1:15" x14ac:dyDescent="0.2">
      <c r="G3" s="76"/>
    </row>
    <row r="4" spans="1:15" x14ac:dyDescent="0.2">
      <c r="A4" s="4" t="s">
        <v>83</v>
      </c>
      <c r="B4" s="4"/>
      <c r="G4" s="76">
        <v>9949429567</v>
      </c>
    </row>
    <row r="5" spans="1:15" ht="7.5" customHeight="1" thickBot="1" x14ac:dyDescent="0.25"/>
    <row r="6" spans="1:15" s="14" customFormat="1" ht="47.25" customHeight="1" thickTop="1" x14ac:dyDescent="0.25">
      <c r="A6" s="213" t="s">
        <v>8</v>
      </c>
      <c r="B6" s="214" t="s">
        <v>25</v>
      </c>
      <c r="C6" s="214" t="s">
        <v>31</v>
      </c>
      <c r="D6" s="376" t="s">
        <v>32</v>
      </c>
      <c r="E6" s="377"/>
      <c r="F6" s="215" t="s">
        <v>84</v>
      </c>
      <c r="G6" s="216" t="s">
        <v>85</v>
      </c>
      <c r="H6" s="215" t="s">
        <v>86</v>
      </c>
      <c r="I6" s="217" t="s">
        <v>87</v>
      </c>
      <c r="J6" s="218" t="s">
        <v>88</v>
      </c>
      <c r="K6" s="219" t="s">
        <v>89</v>
      </c>
      <c r="L6" s="220" t="s">
        <v>29</v>
      </c>
    </row>
    <row r="7" spans="1:15" s="23" customFormat="1" ht="15" customHeight="1" x14ac:dyDescent="0.25">
      <c r="A7" s="221">
        <v>1</v>
      </c>
      <c r="B7" s="222" t="s">
        <v>90</v>
      </c>
      <c r="C7" s="222"/>
      <c r="D7" s="223"/>
      <c r="E7" s="224"/>
      <c r="F7" s="225">
        <f>SUM(F153,F238,F323,F331,F339,F8,F37,F102,F124,F87)</f>
        <v>19278000000</v>
      </c>
      <c r="G7" s="225">
        <f>G8+G37+G87+G102+G124+G153+G238+G323+G331+G339</f>
        <v>9949429567</v>
      </c>
      <c r="H7" s="225">
        <f>SUM(H153,H238,H323,H331,H339,H8,H37,H102,H124,H87)</f>
        <v>9658570433</v>
      </c>
      <c r="I7" s="226" t="s">
        <v>91</v>
      </c>
      <c r="J7" s="227" t="s">
        <v>91</v>
      </c>
      <c r="K7" s="225" t="s">
        <v>91</v>
      </c>
      <c r="L7" s="228">
        <f>G4-G7</f>
        <v>0</v>
      </c>
    </row>
    <row r="8" spans="1:15" s="32" customFormat="1" ht="62.25" customHeight="1" x14ac:dyDescent="0.25">
      <c r="A8" s="229">
        <v>1.6</v>
      </c>
      <c r="B8" s="230" t="s">
        <v>11</v>
      </c>
      <c r="C8" s="230" t="s">
        <v>60</v>
      </c>
      <c r="D8" s="231">
        <v>54</v>
      </c>
      <c r="E8" s="230" t="s">
        <v>92</v>
      </c>
      <c r="F8" s="232">
        <f>SUM(F9:F29)</f>
        <v>1752000000</v>
      </c>
      <c r="G8" s="232">
        <f>SUM(G9:G36)</f>
        <v>1045000000</v>
      </c>
      <c r="H8" s="232">
        <f>SUM(H9:H29)</f>
        <v>1037000000</v>
      </c>
      <c r="I8" s="233"/>
      <c r="J8" s="234"/>
      <c r="K8" s="235"/>
      <c r="L8" s="236"/>
    </row>
    <row r="9" spans="1:15" s="32" customFormat="1" ht="59.25" customHeight="1" x14ac:dyDescent="0.25">
      <c r="A9" s="229" t="s">
        <v>93</v>
      </c>
      <c r="B9" s="230" t="s">
        <v>94</v>
      </c>
      <c r="C9" s="230" t="s">
        <v>66</v>
      </c>
      <c r="D9" s="231">
        <v>1</v>
      </c>
      <c r="E9" s="237"/>
      <c r="F9" s="232">
        <v>255000000</v>
      </c>
      <c r="G9" s="238">
        <v>255000000</v>
      </c>
      <c r="H9" s="238">
        <f>F9-G9</f>
        <v>0</v>
      </c>
      <c r="I9" s="239"/>
      <c r="J9" s="240"/>
      <c r="K9" s="241"/>
      <c r="L9" s="236"/>
    </row>
    <row r="10" spans="1:15" s="23" customFormat="1" ht="54" customHeight="1" x14ac:dyDescent="0.25">
      <c r="A10" s="373"/>
      <c r="B10" s="242" t="s">
        <v>95</v>
      </c>
      <c r="C10" s="242" t="s">
        <v>96</v>
      </c>
      <c r="D10" s="243" t="s">
        <v>97</v>
      </c>
      <c r="E10" s="242"/>
      <c r="F10" s="244"/>
      <c r="G10" s="244"/>
      <c r="H10" s="244"/>
      <c r="I10" s="245"/>
      <c r="J10" s="246"/>
      <c r="K10" s="247"/>
      <c r="L10" s="248"/>
    </row>
    <row r="11" spans="1:15" s="23" customFormat="1" ht="15" customHeight="1" x14ac:dyDescent="0.25">
      <c r="A11" s="374"/>
      <c r="B11" s="242" t="s">
        <v>98</v>
      </c>
      <c r="C11" s="242" t="s">
        <v>99</v>
      </c>
      <c r="D11" s="243" t="s">
        <v>100</v>
      </c>
      <c r="E11" s="242"/>
      <c r="F11" s="244"/>
      <c r="G11" s="244"/>
      <c r="H11" s="244"/>
      <c r="I11" s="245"/>
      <c r="J11" s="246"/>
      <c r="K11" s="247"/>
      <c r="L11" s="248"/>
    </row>
    <row r="12" spans="1:15" s="23" customFormat="1" ht="50.25" customHeight="1" x14ac:dyDescent="0.25">
      <c r="A12" s="374"/>
      <c r="B12" s="242" t="s">
        <v>101</v>
      </c>
      <c r="C12" s="242" t="s">
        <v>66</v>
      </c>
      <c r="D12" s="243">
        <v>1</v>
      </c>
      <c r="E12" s="242"/>
      <c r="F12" s="244"/>
      <c r="G12" s="244"/>
      <c r="H12" s="244"/>
      <c r="I12" s="245"/>
      <c r="J12" s="246"/>
      <c r="K12" s="247"/>
      <c r="L12" s="248"/>
    </row>
    <row r="13" spans="1:15" s="23" customFormat="1" ht="42.75" customHeight="1" x14ac:dyDescent="0.25">
      <c r="A13" s="374"/>
      <c r="B13" s="242" t="s">
        <v>102</v>
      </c>
      <c r="C13" s="242" t="s">
        <v>103</v>
      </c>
      <c r="D13" s="243" t="s">
        <v>0</v>
      </c>
      <c r="E13" s="242"/>
      <c r="F13" s="244"/>
      <c r="G13" s="244"/>
      <c r="H13" s="244"/>
      <c r="I13" s="245"/>
      <c r="J13" s="246"/>
      <c r="K13" s="247"/>
      <c r="L13" s="248"/>
    </row>
    <row r="14" spans="1:15" s="23" customFormat="1" ht="15" customHeight="1" x14ac:dyDescent="0.25">
      <c r="A14" s="375"/>
      <c r="B14" s="242" t="s">
        <v>104</v>
      </c>
      <c r="C14" s="242" t="s">
        <v>105</v>
      </c>
      <c r="D14" s="243"/>
      <c r="E14" s="242"/>
      <c r="F14" s="244"/>
      <c r="G14" s="244"/>
      <c r="H14" s="244"/>
      <c r="I14" s="245"/>
      <c r="J14" s="246"/>
      <c r="K14" s="247"/>
      <c r="L14" s="248"/>
    </row>
    <row r="15" spans="1:15" s="23" customFormat="1" ht="81.75" customHeight="1" x14ac:dyDescent="0.25">
      <c r="A15" s="249"/>
      <c r="B15" s="242" t="s">
        <v>106</v>
      </c>
      <c r="C15" s="242"/>
      <c r="D15" s="243"/>
      <c r="E15" s="242"/>
      <c r="F15" s="244"/>
      <c r="G15" s="244"/>
      <c r="H15" s="244"/>
      <c r="I15" s="245"/>
      <c r="J15" s="246"/>
      <c r="K15" s="247"/>
      <c r="L15" s="248"/>
    </row>
    <row r="16" spans="1:15" s="32" customFormat="1" ht="97.5" customHeight="1" x14ac:dyDescent="0.25">
      <c r="A16" s="229" t="s">
        <v>107</v>
      </c>
      <c r="B16" s="230" t="s">
        <v>108</v>
      </c>
      <c r="C16" s="230" t="s">
        <v>62</v>
      </c>
      <c r="D16" s="231" t="s">
        <v>63</v>
      </c>
      <c r="E16" s="237"/>
      <c r="F16" s="232">
        <v>860000000</v>
      </c>
      <c r="G16" s="238">
        <v>260000000</v>
      </c>
      <c r="H16" s="238">
        <f>F16-G16</f>
        <v>600000000</v>
      </c>
      <c r="I16" s="239"/>
      <c r="J16" s="240"/>
      <c r="K16" s="241"/>
      <c r="L16" s="236" t="s">
        <v>456</v>
      </c>
      <c r="O16" s="56">
        <f>G16+G52+G59+G117+G132</f>
        <v>2180000000</v>
      </c>
    </row>
    <row r="17" spans="1:12" s="23" customFormat="1" ht="57.75" customHeight="1" x14ac:dyDescent="0.25">
      <c r="A17" s="373"/>
      <c r="B17" s="242" t="s">
        <v>95</v>
      </c>
      <c r="C17" s="242" t="s">
        <v>96</v>
      </c>
      <c r="D17" s="243" t="s">
        <v>97</v>
      </c>
      <c r="E17" s="242"/>
      <c r="F17" s="244"/>
      <c r="G17" s="244"/>
      <c r="H17" s="244"/>
      <c r="I17" s="245"/>
      <c r="J17" s="246"/>
      <c r="K17" s="247"/>
      <c r="L17" s="248"/>
    </row>
    <row r="18" spans="1:12" s="23" customFormat="1" ht="15" customHeight="1" x14ac:dyDescent="0.25">
      <c r="A18" s="374"/>
      <c r="B18" s="242" t="s">
        <v>98</v>
      </c>
      <c r="C18" s="242" t="s">
        <v>99</v>
      </c>
      <c r="D18" s="243" t="s">
        <v>100</v>
      </c>
      <c r="E18" s="242"/>
      <c r="F18" s="244"/>
      <c r="G18" s="244"/>
      <c r="H18" s="244"/>
      <c r="I18" s="245"/>
      <c r="J18" s="246"/>
      <c r="K18" s="247"/>
      <c r="L18" s="248"/>
    </row>
    <row r="19" spans="1:12" s="23" customFormat="1" ht="92.25" customHeight="1" x14ac:dyDescent="0.25">
      <c r="A19" s="374"/>
      <c r="B19" s="242" t="s">
        <v>101</v>
      </c>
      <c r="C19" s="242" t="s">
        <v>62</v>
      </c>
      <c r="D19" s="243" t="s">
        <v>63</v>
      </c>
      <c r="E19" s="242"/>
      <c r="F19" s="244"/>
      <c r="G19" s="244"/>
      <c r="H19" s="244"/>
      <c r="I19" s="245"/>
      <c r="J19" s="246"/>
      <c r="K19" s="247"/>
      <c r="L19" s="248"/>
    </row>
    <row r="20" spans="1:12" s="23" customFormat="1" ht="39" customHeight="1" x14ac:dyDescent="0.25">
      <c r="A20" s="374"/>
      <c r="B20" s="242" t="s">
        <v>102</v>
      </c>
      <c r="C20" s="242" t="s">
        <v>110</v>
      </c>
      <c r="D20" s="250">
        <v>1</v>
      </c>
      <c r="E20" s="251"/>
      <c r="F20" s="244"/>
      <c r="G20" s="244"/>
      <c r="H20" s="244"/>
      <c r="I20" s="245"/>
      <c r="J20" s="246"/>
      <c r="K20" s="247"/>
      <c r="L20" s="248"/>
    </row>
    <row r="21" spans="1:12" s="23" customFormat="1" ht="28.5" customHeight="1" x14ac:dyDescent="0.25">
      <c r="A21" s="375"/>
      <c r="B21" s="242" t="s">
        <v>104</v>
      </c>
      <c r="C21" s="242" t="s">
        <v>111</v>
      </c>
      <c r="D21" s="243"/>
      <c r="E21" s="242"/>
      <c r="F21" s="244"/>
      <c r="G21" s="244"/>
      <c r="H21" s="244"/>
      <c r="I21" s="245"/>
      <c r="J21" s="246"/>
      <c r="K21" s="247"/>
      <c r="L21" s="248"/>
    </row>
    <row r="22" spans="1:12" s="23" customFormat="1" ht="88.5" customHeight="1" x14ac:dyDescent="0.25">
      <c r="A22" s="249"/>
      <c r="B22" s="242" t="s">
        <v>112</v>
      </c>
      <c r="C22" s="242"/>
      <c r="D22" s="243"/>
      <c r="E22" s="242"/>
      <c r="F22" s="244"/>
      <c r="G22" s="244"/>
      <c r="H22" s="244"/>
      <c r="I22" s="245"/>
      <c r="J22" s="246"/>
      <c r="K22" s="247"/>
      <c r="L22" s="248"/>
    </row>
    <row r="23" spans="1:12" s="32" customFormat="1" ht="94.5" customHeight="1" x14ac:dyDescent="0.25">
      <c r="A23" s="229" t="s">
        <v>113</v>
      </c>
      <c r="B23" s="230" t="s">
        <v>114</v>
      </c>
      <c r="C23" s="230" t="s">
        <v>64</v>
      </c>
      <c r="D23" s="231" t="s">
        <v>65</v>
      </c>
      <c r="E23" s="237"/>
      <c r="F23" s="232">
        <v>637000000</v>
      </c>
      <c r="G23" s="238">
        <v>200000000</v>
      </c>
      <c r="H23" s="238">
        <f>F23-G23</f>
        <v>437000000</v>
      </c>
      <c r="I23" s="239"/>
      <c r="J23" s="240"/>
      <c r="K23" s="241"/>
      <c r="L23" s="236"/>
    </row>
    <row r="24" spans="1:12" s="23" customFormat="1" ht="56.25" customHeight="1" x14ac:dyDescent="0.25">
      <c r="A24" s="373"/>
      <c r="B24" s="242" t="s">
        <v>95</v>
      </c>
      <c r="C24" s="242" t="s">
        <v>96</v>
      </c>
      <c r="D24" s="243" t="s">
        <v>97</v>
      </c>
      <c r="E24" s="242"/>
      <c r="F24" s="244"/>
      <c r="G24" s="244"/>
      <c r="H24" s="244"/>
      <c r="I24" s="245"/>
      <c r="J24" s="246"/>
      <c r="K24" s="247"/>
      <c r="L24" s="248"/>
    </row>
    <row r="25" spans="1:12" s="23" customFormat="1" ht="15" customHeight="1" x14ac:dyDescent="0.25">
      <c r="A25" s="374"/>
      <c r="B25" s="242" t="s">
        <v>98</v>
      </c>
      <c r="C25" s="242" t="s">
        <v>99</v>
      </c>
      <c r="D25" s="243" t="s">
        <v>100</v>
      </c>
      <c r="E25" s="242"/>
      <c r="F25" s="244"/>
      <c r="G25" s="244"/>
      <c r="H25" s="244"/>
      <c r="I25" s="245"/>
      <c r="J25" s="246"/>
      <c r="K25" s="247"/>
      <c r="L25" s="248"/>
    </row>
    <row r="26" spans="1:12" s="23" customFormat="1" ht="96.75" customHeight="1" x14ac:dyDescent="0.25">
      <c r="A26" s="374"/>
      <c r="B26" s="242" t="s">
        <v>101</v>
      </c>
      <c r="C26" s="242" t="s">
        <v>64</v>
      </c>
      <c r="D26" s="243" t="s">
        <v>65</v>
      </c>
      <c r="E26" s="242"/>
      <c r="F26" s="244"/>
      <c r="G26" s="244"/>
      <c r="H26" s="244"/>
      <c r="I26" s="245"/>
      <c r="J26" s="246"/>
      <c r="K26" s="247"/>
      <c r="L26" s="248"/>
    </row>
    <row r="27" spans="1:12" s="23" customFormat="1" ht="43.5" customHeight="1" x14ac:dyDescent="0.25">
      <c r="A27" s="374"/>
      <c r="B27" s="242" t="s">
        <v>102</v>
      </c>
      <c r="C27" s="242" t="s">
        <v>115</v>
      </c>
      <c r="D27" s="250">
        <v>1</v>
      </c>
      <c r="E27" s="251"/>
      <c r="F27" s="244"/>
      <c r="G27" s="244"/>
      <c r="H27" s="244"/>
      <c r="I27" s="245"/>
      <c r="J27" s="246"/>
      <c r="K27" s="247"/>
      <c r="L27" s="248"/>
    </row>
    <row r="28" spans="1:12" s="23" customFormat="1" ht="15" customHeight="1" x14ac:dyDescent="0.25">
      <c r="A28" s="375"/>
      <c r="B28" s="242" t="s">
        <v>104</v>
      </c>
      <c r="C28" s="242" t="s">
        <v>116</v>
      </c>
      <c r="D28" s="243"/>
      <c r="E28" s="242"/>
      <c r="F28" s="244"/>
      <c r="G28" s="244"/>
      <c r="H28" s="244"/>
      <c r="I28" s="245"/>
      <c r="J28" s="246"/>
      <c r="K28" s="247"/>
      <c r="L28" s="248"/>
    </row>
    <row r="29" spans="1:12" s="23" customFormat="1" ht="84" customHeight="1" x14ac:dyDescent="0.25">
      <c r="A29" s="249"/>
      <c r="B29" s="242" t="s">
        <v>112</v>
      </c>
      <c r="C29" s="242"/>
      <c r="D29" s="243"/>
      <c r="E29" s="242"/>
      <c r="F29" s="244"/>
      <c r="G29" s="244"/>
      <c r="H29" s="244"/>
      <c r="I29" s="245"/>
      <c r="J29" s="246"/>
      <c r="K29" s="247"/>
      <c r="L29" s="248"/>
    </row>
    <row r="30" spans="1:12" s="32" customFormat="1" ht="72.75" customHeight="1" x14ac:dyDescent="0.25">
      <c r="A30" s="229" t="s">
        <v>117</v>
      </c>
      <c r="B30" s="230" t="s">
        <v>118</v>
      </c>
      <c r="C30" s="230" t="s">
        <v>61</v>
      </c>
      <c r="D30" s="231">
        <v>1</v>
      </c>
      <c r="E30" s="237"/>
      <c r="F30" s="232">
        <v>255000000</v>
      </c>
      <c r="G30" s="238">
        <v>330000000</v>
      </c>
      <c r="H30" s="238">
        <f>F30-G30</f>
        <v>-75000000</v>
      </c>
      <c r="I30" s="239"/>
      <c r="J30" s="240"/>
      <c r="K30" s="241"/>
      <c r="L30" s="236"/>
    </row>
    <row r="31" spans="1:12" s="23" customFormat="1" ht="27" customHeight="1" x14ac:dyDescent="0.25">
      <c r="A31" s="373"/>
      <c r="B31" s="242" t="s">
        <v>95</v>
      </c>
      <c r="C31" s="242" t="s">
        <v>96</v>
      </c>
      <c r="D31" s="243" t="s">
        <v>97</v>
      </c>
      <c r="E31" s="242"/>
      <c r="F31" s="244"/>
      <c r="G31" s="244"/>
      <c r="H31" s="244"/>
      <c r="I31" s="245"/>
      <c r="J31" s="246"/>
      <c r="K31" s="247"/>
      <c r="L31" s="248"/>
    </row>
    <row r="32" spans="1:12" s="23" customFormat="1" ht="15" customHeight="1" x14ac:dyDescent="0.25">
      <c r="A32" s="374"/>
      <c r="B32" s="242" t="s">
        <v>98</v>
      </c>
      <c r="C32" s="242" t="s">
        <v>99</v>
      </c>
      <c r="D32" s="243" t="s">
        <v>100</v>
      </c>
      <c r="E32" s="242"/>
      <c r="F32" s="244"/>
      <c r="G32" s="244"/>
      <c r="H32" s="244"/>
      <c r="I32" s="245"/>
      <c r="J32" s="246"/>
      <c r="K32" s="247"/>
      <c r="L32" s="248"/>
    </row>
    <row r="33" spans="1:14" s="23" customFormat="1" ht="60" customHeight="1" x14ac:dyDescent="0.25">
      <c r="A33" s="374"/>
      <c r="B33" s="242" t="s">
        <v>101</v>
      </c>
      <c r="C33" s="242" t="s">
        <v>61</v>
      </c>
      <c r="D33" s="243">
        <v>1</v>
      </c>
      <c r="E33" s="242"/>
      <c r="F33" s="244"/>
      <c r="G33" s="244"/>
      <c r="H33" s="244"/>
      <c r="I33" s="245"/>
      <c r="J33" s="246"/>
      <c r="K33" s="247"/>
      <c r="L33" s="248"/>
    </row>
    <row r="34" spans="1:14" s="23" customFormat="1" ht="40.5" customHeight="1" x14ac:dyDescent="0.25">
      <c r="A34" s="374"/>
      <c r="B34" s="242" t="s">
        <v>102</v>
      </c>
      <c r="C34" s="242" t="s">
        <v>119</v>
      </c>
      <c r="D34" s="250">
        <v>1</v>
      </c>
      <c r="E34" s="251"/>
      <c r="F34" s="244"/>
      <c r="G34" s="244"/>
      <c r="H34" s="244"/>
      <c r="I34" s="245"/>
      <c r="J34" s="246"/>
      <c r="K34" s="247"/>
      <c r="L34" s="248"/>
    </row>
    <row r="35" spans="1:14" s="23" customFormat="1" ht="18" customHeight="1" x14ac:dyDescent="0.25">
      <c r="A35" s="375"/>
      <c r="B35" s="242" t="s">
        <v>104</v>
      </c>
      <c r="C35" s="242" t="s">
        <v>105</v>
      </c>
      <c r="D35" s="243"/>
      <c r="E35" s="242"/>
      <c r="F35" s="244"/>
      <c r="G35" s="244"/>
      <c r="H35" s="244"/>
      <c r="I35" s="245"/>
      <c r="J35" s="246"/>
      <c r="K35" s="247"/>
      <c r="L35" s="248"/>
    </row>
    <row r="36" spans="1:14" s="23" customFormat="1" ht="82.5" customHeight="1" x14ac:dyDescent="0.25">
      <c r="A36" s="249"/>
      <c r="B36" s="242" t="s">
        <v>106</v>
      </c>
      <c r="C36" s="242"/>
      <c r="D36" s="243"/>
      <c r="E36" s="242"/>
      <c r="F36" s="244"/>
      <c r="G36" s="244"/>
      <c r="H36" s="244"/>
      <c r="I36" s="245"/>
      <c r="J36" s="246"/>
      <c r="K36" s="247"/>
      <c r="L36" s="248"/>
    </row>
    <row r="37" spans="1:14" s="32" customFormat="1" ht="37.5" customHeight="1" x14ac:dyDescent="0.25">
      <c r="A37" s="229">
        <v>1.7</v>
      </c>
      <c r="B37" s="230" t="s">
        <v>67</v>
      </c>
      <c r="C37" s="230" t="s">
        <v>1</v>
      </c>
      <c r="D37" s="231">
        <v>54</v>
      </c>
      <c r="E37" s="230" t="s">
        <v>92</v>
      </c>
      <c r="F37" s="232">
        <f>SUM(F38:F86)</f>
        <v>5844000000</v>
      </c>
      <c r="G37" s="232">
        <f>SUM(G38:G86)</f>
        <v>3554179567</v>
      </c>
      <c r="H37" s="232">
        <f>SUM(H38:H86)</f>
        <v>2289820433</v>
      </c>
      <c r="I37" s="233"/>
      <c r="J37" s="234"/>
      <c r="K37" s="235"/>
      <c r="L37" s="236"/>
    </row>
    <row r="38" spans="1:14" s="32" customFormat="1" ht="57.75" customHeight="1" x14ac:dyDescent="0.25">
      <c r="A38" s="229" t="s">
        <v>120</v>
      </c>
      <c r="B38" s="230" t="s">
        <v>121</v>
      </c>
      <c r="C38" s="230" t="s">
        <v>72</v>
      </c>
      <c r="D38" s="231">
        <v>10</v>
      </c>
      <c r="E38" s="237"/>
      <c r="F38" s="232">
        <v>1360000000</v>
      </c>
      <c r="G38" s="238">
        <v>500000000</v>
      </c>
      <c r="H38" s="238">
        <f>F38-G38</f>
        <v>860000000</v>
      </c>
      <c r="I38" s="239"/>
      <c r="J38" s="240"/>
      <c r="K38" s="241"/>
      <c r="L38" s="236"/>
    </row>
    <row r="39" spans="1:14" s="23" customFormat="1" ht="29.25" customHeight="1" x14ac:dyDescent="0.25">
      <c r="A39" s="373"/>
      <c r="B39" s="242" t="s">
        <v>95</v>
      </c>
      <c r="C39" s="242" t="s">
        <v>122</v>
      </c>
      <c r="D39" s="243" t="s">
        <v>97</v>
      </c>
      <c r="E39" s="242"/>
      <c r="F39" s="244"/>
      <c r="G39" s="244"/>
      <c r="H39" s="244"/>
      <c r="I39" s="245"/>
      <c r="J39" s="246"/>
      <c r="K39" s="247"/>
      <c r="L39" s="248"/>
    </row>
    <row r="40" spans="1:14" s="23" customFormat="1" ht="15" customHeight="1" x14ac:dyDescent="0.25">
      <c r="A40" s="374"/>
      <c r="B40" s="242" t="s">
        <v>98</v>
      </c>
      <c r="C40" s="242" t="s">
        <v>99</v>
      </c>
      <c r="D40" s="243" t="s">
        <v>100</v>
      </c>
      <c r="E40" s="242"/>
      <c r="F40" s="244"/>
      <c r="G40" s="244"/>
      <c r="H40" s="244"/>
      <c r="I40" s="245"/>
      <c r="J40" s="246"/>
      <c r="K40" s="247"/>
      <c r="L40" s="248"/>
    </row>
    <row r="41" spans="1:14" s="23" customFormat="1" ht="44.25" customHeight="1" x14ac:dyDescent="0.25">
      <c r="A41" s="374"/>
      <c r="B41" s="242" t="s">
        <v>101</v>
      </c>
      <c r="C41" s="242" t="s">
        <v>72</v>
      </c>
      <c r="D41" s="243">
        <v>10</v>
      </c>
      <c r="E41" s="242"/>
      <c r="F41" s="244"/>
      <c r="G41" s="244"/>
      <c r="H41" s="244"/>
      <c r="I41" s="245"/>
      <c r="J41" s="246"/>
      <c r="K41" s="247"/>
      <c r="L41" s="248"/>
    </row>
    <row r="42" spans="1:14" s="23" customFormat="1" ht="27.75" customHeight="1" x14ac:dyDescent="0.25">
      <c r="A42" s="374"/>
      <c r="B42" s="242" t="s">
        <v>102</v>
      </c>
      <c r="C42" s="242" t="s">
        <v>123</v>
      </c>
      <c r="D42" s="250">
        <v>1</v>
      </c>
      <c r="E42" s="251"/>
      <c r="F42" s="244"/>
      <c r="G42" s="244"/>
      <c r="H42" s="244"/>
      <c r="I42" s="245"/>
      <c r="J42" s="246"/>
      <c r="K42" s="247"/>
      <c r="L42" s="248"/>
    </row>
    <row r="43" spans="1:14" s="23" customFormat="1" ht="15.75" customHeight="1" x14ac:dyDescent="0.25">
      <c r="A43" s="375"/>
      <c r="B43" s="242" t="s">
        <v>104</v>
      </c>
      <c r="C43" s="242" t="s">
        <v>105</v>
      </c>
      <c r="D43" s="243"/>
      <c r="E43" s="242"/>
      <c r="F43" s="244"/>
      <c r="G43" s="244"/>
      <c r="H43" s="244"/>
      <c r="I43" s="245"/>
      <c r="J43" s="246"/>
      <c r="K43" s="247"/>
      <c r="L43" s="248"/>
    </row>
    <row r="44" spans="1:14" s="23" customFormat="1" ht="63.75" customHeight="1" x14ac:dyDescent="0.25">
      <c r="A44" s="249"/>
      <c r="B44" s="242" t="s">
        <v>124</v>
      </c>
      <c r="C44" s="242"/>
      <c r="D44" s="243"/>
      <c r="E44" s="242"/>
      <c r="F44" s="244"/>
      <c r="G44" s="244"/>
      <c r="H44" s="244"/>
      <c r="I44" s="245"/>
      <c r="J44" s="246"/>
      <c r="K44" s="247"/>
      <c r="L44" s="248"/>
    </row>
    <row r="45" spans="1:14" s="32" customFormat="1" ht="33.75" customHeight="1" x14ac:dyDescent="0.25">
      <c r="A45" s="229" t="s">
        <v>125</v>
      </c>
      <c r="B45" s="230" t="s">
        <v>126</v>
      </c>
      <c r="C45" s="230" t="s">
        <v>68</v>
      </c>
      <c r="D45" s="231">
        <v>60</v>
      </c>
      <c r="E45" s="237"/>
      <c r="F45" s="232">
        <v>1633000000</v>
      </c>
      <c r="G45" s="238">
        <v>1200000000</v>
      </c>
      <c r="H45" s="238">
        <f>F45-G45</f>
        <v>433000000</v>
      </c>
      <c r="I45" s="239"/>
      <c r="J45" s="240"/>
      <c r="K45" s="241"/>
      <c r="L45" s="236"/>
      <c r="N45" s="56"/>
    </row>
    <row r="46" spans="1:14" s="23" customFormat="1" ht="15" customHeight="1" x14ac:dyDescent="0.25">
      <c r="A46" s="373"/>
      <c r="B46" s="242" t="s">
        <v>95</v>
      </c>
      <c r="C46" s="242" t="s">
        <v>122</v>
      </c>
      <c r="D46" s="243" t="s">
        <v>97</v>
      </c>
      <c r="E46" s="242"/>
      <c r="F46" s="244"/>
      <c r="G46" s="244"/>
      <c r="H46" s="244"/>
      <c r="I46" s="245"/>
      <c r="J46" s="246"/>
      <c r="K46" s="247"/>
      <c r="L46" s="248"/>
    </row>
    <row r="47" spans="1:14" s="23" customFormat="1" ht="15" customHeight="1" x14ac:dyDescent="0.25">
      <c r="A47" s="374"/>
      <c r="B47" s="242" t="s">
        <v>98</v>
      </c>
      <c r="C47" s="242" t="s">
        <v>99</v>
      </c>
      <c r="D47" s="243" t="s">
        <v>100</v>
      </c>
      <c r="E47" s="242"/>
      <c r="F47" s="244"/>
      <c r="G47" s="244"/>
      <c r="H47" s="244"/>
      <c r="I47" s="245"/>
      <c r="J47" s="246"/>
      <c r="K47" s="247"/>
      <c r="L47" s="248"/>
    </row>
    <row r="48" spans="1:14" s="23" customFormat="1" ht="26.25" customHeight="1" x14ac:dyDescent="0.25">
      <c r="A48" s="374"/>
      <c r="B48" s="242" t="s">
        <v>101</v>
      </c>
      <c r="C48" s="242" t="s">
        <v>68</v>
      </c>
      <c r="D48" s="243">
        <v>60</v>
      </c>
      <c r="E48" s="242"/>
      <c r="F48" s="244"/>
      <c r="G48" s="244"/>
      <c r="H48" s="244"/>
      <c r="I48" s="245"/>
      <c r="J48" s="246"/>
      <c r="K48" s="247"/>
      <c r="L48" s="248"/>
    </row>
    <row r="49" spans="1:14" s="23" customFormat="1" ht="24" customHeight="1" x14ac:dyDescent="0.25">
      <c r="A49" s="374"/>
      <c r="B49" s="242" t="s">
        <v>102</v>
      </c>
      <c r="C49" s="242" t="s">
        <v>127</v>
      </c>
      <c r="D49" s="250">
        <v>1</v>
      </c>
      <c r="E49" s="251"/>
      <c r="F49" s="244"/>
      <c r="G49" s="244"/>
      <c r="H49" s="244"/>
      <c r="I49" s="245"/>
      <c r="J49" s="246"/>
      <c r="K49" s="247"/>
      <c r="L49" s="248"/>
    </row>
    <row r="50" spans="1:14" s="23" customFormat="1" ht="15" customHeight="1" x14ac:dyDescent="0.25">
      <c r="A50" s="375"/>
      <c r="B50" s="242" t="s">
        <v>104</v>
      </c>
      <c r="C50" s="242" t="s">
        <v>128</v>
      </c>
      <c r="D50" s="243"/>
      <c r="E50" s="242"/>
      <c r="F50" s="244"/>
      <c r="G50" s="244"/>
      <c r="H50" s="244"/>
      <c r="I50" s="245"/>
      <c r="J50" s="246"/>
      <c r="K50" s="247"/>
      <c r="L50" s="248"/>
    </row>
    <row r="51" spans="1:14" s="23" customFormat="1" ht="15" customHeight="1" x14ac:dyDescent="0.25">
      <c r="A51" s="249"/>
      <c r="B51" s="242" t="s">
        <v>124</v>
      </c>
      <c r="C51" s="242"/>
      <c r="D51" s="243"/>
      <c r="E51" s="242"/>
      <c r="F51" s="244"/>
      <c r="G51" s="244"/>
      <c r="H51" s="244"/>
      <c r="I51" s="245"/>
      <c r="J51" s="246"/>
      <c r="K51" s="247"/>
      <c r="L51" s="248"/>
    </row>
    <row r="52" spans="1:14" s="32" customFormat="1" ht="30.75" customHeight="1" x14ac:dyDescent="0.25">
      <c r="A52" s="229" t="s">
        <v>129</v>
      </c>
      <c r="B52" s="230" t="s">
        <v>130</v>
      </c>
      <c r="C52" s="230" t="s">
        <v>21</v>
      </c>
      <c r="D52" s="231">
        <v>450</v>
      </c>
      <c r="E52" s="237"/>
      <c r="F52" s="232">
        <v>765000000</v>
      </c>
      <c r="G52" s="238">
        <v>780000000</v>
      </c>
      <c r="H52" s="238">
        <f>F52-G52</f>
        <v>-15000000</v>
      </c>
      <c r="I52" s="239"/>
      <c r="J52" s="240"/>
      <c r="K52" s="241"/>
      <c r="L52" s="252" t="s">
        <v>457</v>
      </c>
    </row>
    <row r="53" spans="1:14" s="23" customFormat="1" ht="29.25" customHeight="1" x14ac:dyDescent="0.25">
      <c r="A53" s="373"/>
      <c r="B53" s="242" t="s">
        <v>95</v>
      </c>
      <c r="C53" s="242" t="s">
        <v>122</v>
      </c>
      <c r="D53" s="243" t="s">
        <v>97</v>
      </c>
      <c r="E53" s="242"/>
      <c r="F53" s="244"/>
      <c r="G53" s="244"/>
      <c r="H53" s="244"/>
      <c r="I53" s="245"/>
      <c r="J53" s="246"/>
      <c r="K53" s="247"/>
      <c r="L53" s="248"/>
    </row>
    <row r="54" spans="1:14" s="23" customFormat="1" ht="15" customHeight="1" x14ac:dyDescent="0.25">
      <c r="A54" s="374"/>
      <c r="B54" s="242" t="s">
        <v>98</v>
      </c>
      <c r="C54" s="242" t="s">
        <v>99</v>
      </c>
      <c r="D54" s="243" t="s">
        <v>100</v>
      </c>
      <c r="E54" s="242"/>
      <c r="F54" s="244"/>
      <c r="G54" s="244"/>
      <c r="H54" s="244"/>
      <c r="I54" s="245"/>
      <c r="J54" s="246"/>
      <c r="K54" s="247"/>
      <c r="L54" s="248"/>
    </row>
    <row r="55" spans="1:14" s="23" customFormat="1" ht="30" customHeight="1" x14ac:dyDescent="0.25">
      <c r="A55" s="374"/>
      <c r="B55" s="242" t="s">
        <v>101</v>
      </c>
      <c r="C55" s="242" t="s">
        <v>21</v>
      </c>
      <c r="D55" s="243">
        <v>450</v>
      </c>
      <c r="E55" s="242"/>
      <c r="F55" s="244"/>
      <c r="G55" s="244"/>
      <c r="H55" s="244"/>
      <c r="I55" s="245"/>
      <c r="J55" s="246"/>
      <c r="K55" s="247"/>
      <c r="L55" s="248"/>
    </row>
    <row r="56" spans="1:14" s="23" customFormat="1" ht="36.75" customHeight="1" x14ac:dyDescent="0.25">
      <c r="A56" s="374"/>
      <c r="B56" s="242" t="s">
        <v>102</v>
      </c>
      <c r="C56" s="242" t="s">
        <v>132</v>
      </c>
      <c r="D56" s="243" t="s">
        <v>133</v>
      </c>
      <c r="E56" s="242"/>
      <c r="F56" s="244"/>
      <c r="G56" s="244"/>
      <c r="H56" s="244"/>
      <c r="I56" s="245"/>
      <c r="J56" s="246"/>
      <c r="K56" s="247"/>
      <c r="L56" s="248"/>
    </row>
    <row r="57" spans="1:14" s="23" customFormat="1" ht="28.5" customHeight="1" x14ac:dyDescent="0.25">
      <c r="A57" s="375"/>
      <c r="B57" s="242" t="s">
        <v>104</v>
      </c>
      <c r="C57" s="242" t="s">
        <v>134</v>
      </c>
      <c r="D57" s="243"/>
      <c r="E57" s="242"/>
      <c r="F57" s="244"/>
      <c r="G57" s="244"/>
      <c r="H57" s="244"/>
      <c r="I57" s="245"/>
      <c r="J57" s="246"/>
      <c r="K57" s="247"/>
      <c r="L57" s="248"/>
    </row>
    <row r="58" spans="1:14" s="23" customFormat="1" ht="72" customHeight="1" x14ac:dyDescent="0.25">
      <c r="A58" s="249"/>
      <c r="B58" s="242" t="s">
        <v>124</v>
      </c>
      <c r="C58" s="242"/>
      <c r="D58" s="243"/>
      <c r="E58" s="242"/>
      <c r="F58" s="244"/>
      <c r="G58" s="244"/>
      <c r="H58" s="244"/>
      <c r="I58" s="245"/>
      <c r="J58" s="246"/>
      <c r="K58" s="247"/>
      <c r="L58" s="248"/>
    </row>
    <row r="59" spans="1:14" s="32" customFormat="1" ht="60" customHeight="1" x14ac:dyDescent="0.25">
      <c r="A59" s="229" t="s">
        <v>135</v>
      </c>
      <c r="B59" s="230" t="s">
        <v>136</v>
      </c>
      <c r="C59" s="230" t="s">
        <v>69</v>
      </c>
      <c r="D59" s="231">
        <v>20</v>
      </c>
      <c r="E59" s="237"/>
      <c r="F59" s="232">
        <v>388000000</v>
      </c>
      <c r="G59" s="238">
        <f>260000000+100000000</f>
        <v>360000000</v>
      </c>
      <c r="H59" s="238">
        <f>F59-G59</f>
        <v>28000000</v>
      </c>
      <c r="I59" s="239"/>
      <c r="J59" s="240"/>
      <c r="K59" s="241"/>
      <c r="L59" s="252" t="s">
        <v>458</v>
      </c>
      <c r="N59" s="32" t="s">
        <v>459</v>
      </c>
    </row>
    <row r="60" spans="1:14" s="23" customFormat="1" ht="30" customHeight="1" x14ac:dyDescent="0.25">
      <c r="A60" s="373"/>
      <c r="B60" s="242" t="s">
        <v>95</v>
      </c>
      <c r="C60" s="242" t="s">
        <v>122</v>
      </c>
      <c r="D60" s="243" t="s">
        <v>97</v>
      </c>
      <c r="E60" s="242"/>
      <c r="F60" s="244"/>
      <c r="G60" s="244"/>
      <c r="H60" s="244"/>
      <c r="I60" s="245"/>
      <c r="J60" s="246"/>
      <c r="K60" s="247"/>
      <c r="L60" s="248"/>
    </row>
    <row r="61" spans="1:14" s="23" customFormat="1" ht="15" customHeight="1" x14ac:dyDescent="0.25">
      <c r="A61" s="374"/>
      <c r="B61" s="242" t="s">
        <v>98</v>
      </c>
      <c r="C61" s="242" t="s">
        <v>99</v>
      </c>
      <c r="D61" s="243" t="s">
        <v>100</v>
      </c>
      <c r="E61" s="242"/>
      <c r="F61" s="244"/>
      <c r="G61" s="244"/>
      <c r="H61" s="244"/>
      <c r="I61" s="245"/>
      <c r="J61" s="246"/>
      <c r="K61" s="247"/>
      <c r="L61" s="248"/>
    </row>
    <row r="62" spans="1:14" s="23" customFormat="1" ht="42.75" customHeight="1" x14ac:dyDescent="0.25">
      <c r="A62" s="374"/>
      <c r="B62" s="242" t="s">
        <v>101</v>
      </c>
      <c r="C62" s="242" t="s">
        <v>69</v>
      </c>
      <c r="D62" s="243">
        <v>20</v>
      </c>
      <c r="E62" s="242"/>
      <c r="F62" s="244"/>
      <c r="G62" s="244"/>
      <c r="H62" s="244"/>
      <c r="I62" s="245"/>
      <c r="J62" s="246"/>
      <c r="K62" s="247"/>
      <c r="L62" s="248"/>
    </row>
    <row r="63" spans="1:14" s="23" customFormat="1" ht="27" customHeight="1" x14ac:dyDescent="0.25">
      <c r="A63" s="374"/>
      <c r="B63" s="242" t="s">
        <v>102</v>
      </c>
      <c r="C63" s="242" t="s">
        <v>138</v>
      </c>
      <c r="D63" s="250">
        <v>1</v>
      </c>
      <c r="E63" s="251"/>
      <c r="F63" s="244"/>
      <c r="G63" s="244"/>
      <c r="H63" s="244"/>
      <c r="I63" s="245"/>
      <c r="J63" s="246"/>
      <c r="K63" s="247"/>
      <c r="L63" s="248"/>
    </row>
    <row r="64" spans="1:14" s="23" customFormat="1" ht="15" customHeight="1" x14ac:dyDescent="0.25">
      <c r="A64" s="375"/>
      <c r="B64" s="242" t="s">
        <v>104</v>
      </c>
      <c r="C64" s="242" t="s">
        <v>139</v>
      </c>
      <c r="D64" s="243"/>
      <c r="E64" s="242"/>
      <c r="F64" s="244"/>
      <c r="G64" s="244"/>
      <c r="H64" s="244"/>
      <c r="I64" s="245"/>
      <c r="J64" s="246"/>
      <c r="K64" s="247"/>
      <c r="L64" s="248"/>
    </row>
    <row r="65" spans="1:12" s="23" customFormat="1" ht="66.75" customHeight="1" x14ac:dyDescent="0.25">
      <c r="A65" s="249"/>
      <c r="B65" s="242" t="s">
        <v>124</v>
      </c>
      <c r="C65" s="242"/>
      <c r="D65" s="243"/>
      <c r="E65" s="242"/>
      <c r="F65" s="244"/>
      <c r="G65" s="244"/>
      <c r="H65" s="244"/>
      <c r="I65" s="245"/>
      <c r="J65" s="246"/>
      <c r="K65" s="247"/>
      <c r="L65" s="248"/>
    </row>
    <row r="66" spans="1:12" s="32" customFormat="1" ht="38.25" customHeight="1" x14ac:dyDescent="0.25">
      <c r="A66" s="229" t="s">
        <v>140</v>
      </c>
      <c r="B66" s="230" t="s">
        <v>141</v>
      </c>
      <c r="C66" s="230" t="s">
        <v>71</v>
      </c>
      <c r="D66" s="231">
        <v>17</v>
      </c>
      <c r="E66" s="237"/>
      <c r="F66" s="232">
        <v>486000000</v>
      </c>
      <c r="G66" s="238">
        <v>490000000</v>
      </c>
      <c r="H66" s="238">
        <f>F66-G66</f>
        <v>-4000000</v>
      </c>
      <c r="I66" s="239"/>
      <c r="J66" s="240"/>
      <c r="K66" s="241"/>
      <c r="L66" s="236"/>
    </row>
    <row r="67" spans="1:12" s="23" customFormat="1" ht="27" customHeight="1" x14ac:dyDescent="0.25">
      <c r="A67" s="373"/>
      <c r="B67" s="242" t="s">
        <v>95</v>
      </c>
      <c r="C67" s="242" t="s">
        <v>122</v>
      </c>
      <c r="D67" s="243" t="s">
        <v>97</v>
      </c>
      <c r="E67" s="242"/>
      <c r="F67" s="244"/>
      <c r="G67" s="244"/>
      <c r="H67" s="244"/>
      <c r="I67" s="245"/>
      <c r="J67" s="246"/>
      <c r="K67" s="247"/>
      <c r="L67" s="248"/>
    </row>
    <row r="68" spans="1:12" s="23" customFormat="1" ht="15" customHeight="1" x14ac:dyDescent="0.25">
      <c r="A68" s="374"/>
      <c r="B68" s="242" t="s">
        <v>98</v>
      </c>
      <c r="C68" s="242" t="s">
        <v>99</v>
      </c>
      <c r="D68" s="243" t="s">
        <v>100</v>
      </c>
      <c r="E68" s="242"/>
      <c r="F68" s="244"/>
      <c r="G68" s="244"/>
      <c r="H68" s="244"/>
      <c r="I68" s="245"/>
      <c r="J68" s="246"/>
      <c r="K68" s="247"/>
      <c r="L68" s="248"/>
    </row>
    <row r="69" spans="1:12" s="23" customFormat="1" ht="44.25" customHeight="1" x14ac:dyDescent="0.25">
      <c r="A69" s="374"/>
      <c r="B69" s="242" t="s">
        <v>101</v>
      </c>
      <c r="C69" s="242" t="s">
        <v>71</v>
      </c>
      <c r="D69" s="243">
        <v>17</v>
      </c>
      <c r="E69" s="242"/>
      <c r="F69" s="244"/>
      <c r="G69" s="244"/>
      <c r="H69" s="244"/>
      <c r="I69" s="245"/>
      <c r="J69" s="246"/>
      <c r="K69" s="247"/>
      <c r="L69" s="248"/>
    </row>
    <row r="70" spans="1:12" s="23" customFormat="1" ht="28.5" customHeight="1" x14ac:dyDescent="0.25">
      <c r="A70" s="374"/>
      <c r="B70" s="242" t="s">
        <v>102</v>
      </c>
      <c r="C70" s="242" t="s">
        <v>142</v>
      </c>
      <c r="D70" s="250">
        <v>1</v>
      </c>
      <c r="E70" s="251"/>
      <c r="F70" s="244"/>
      <c r="G70" s="244"/>
      <c r="H70" s="244"/>
      <c r="I70" s="245"/>
      <c r="J70" s="246"/>
      <c r="K70" s="247"/>
      <c r="L70" s="248"/>
    </row>
    <row r="71" spans="1:12" s="23" customFormat="1" ht="15" customHeight="1" x14ac:dyDescent="0.25">
      <c r="A71" s="375"/>
      <c r="B71" s="242" t="s">
        <v>104</v>
      </c>
      <c r="C71" s="242"/>
      <c r="D71" s="243"/>
      <c r="E71" s="242"/>
      <c r="F71" s="244"/>
      <c r="G71" s="244"/>
      <c r="H71" s="244"/>
      <c r="I71" s="245"/>
      <c r="J71" s="246"/>
      <c r="K71" s="247"/>
      <c r="L71" s="248"/>
    </row>
    <row r="72" spans="1:12" s="23" customFormat="1" ht="63.75" customHeight="1" x14ac:dyDescent="0.25">
      <c r="A72" s="249"/>
      <c r="B72" s="242" t="s">
        <v>124</v>
      </c>
      <c r="C72" s="242"/>
      <c r="D72" s="243"/>
      <c r="E72" s="242"/>
      <c r="F72" s="244"/>
      <c r="G72" s="244"/>
      <c r="H72" s="244"/>
      <c r="I72" s="245"/>
      <c r="J72" s="246"/>
      <c r="K72" s="247"/>
      <c r="L72" s="248"/>
    </row>
    <row r="73" spans="1:12" s="32" customFormat="1" ht="45" customHeight="1" x14ac:dyDescent="0.25">
      <c r="A73" s="229" t="s">
        <v>143</v>
      </c>
      <c r="B73" s="230" t="s">
        <v>144</v>
      </c>
      <c r="C73" s="230" t="s">
        <v>22</v>
      </c>
      <c r="D73" s="231">
        <v>200</v>
      </c>
      <c r="E73" s="237"/>
      <c r="F73" s="232">
        <v>453000000</v>
      </c>
      <c r="G73" s="238">
        <f>150000000+24179567</f>
        <v>174179567</v>
      </c>
      <c r="H73" s="238">
        <f>F73-G73</f>
        <v>278820433</v>
      </c>
      <c r="I73" s="239"/>
      <c r="J73" s="240"/>
      <c r="K73" s="241"/>
      <c r="L73" s="236"/>
    </row>
    <row r="74" spans="1:12" s="23" customFormat="1" ht="26.25" customHeight="1" x14ac:dyDescent="0.25">
      <c r="A74" s="373"/>
      <c r="B74" s="242" t="s">
        <v>95</v>
      </c>
      <c r="C74" s="242" t="s">
        <v>122</v>
      </c>
      <c r="D74" s="243" t="s">
        <v>97</v>
      </c>
      <c r="E74" s="242"/>
      <c r="F74" s="244"/>
      <c r="G74" s="244"/>
      <c r="H74" s="244"/>
      <c r="I74" s="245"/>
      <c r="J74" s="246"/>
      <c r="K74" s="247"/>
      <c r="L74" s="248"/>
    </row>
    <row r="75" spans="1:12" s="23" customFormat="1" ht="15" customHeight="1" x14ac:dyDescent="0.25">
      <c r="A75" s="374"/>
      <c r="B75" s="242" t="s">
        <v>98</v>
      </c>
      <c r="C75" s="242" t="s">
        <v>99</v>
      </c>
      <c r="D75" s="243" t="s">
        <v>100</v>
      </c>
      <c r="E75" s="242"/>
      <c r="F75" s="244"/>
      <c r="G75" s="244"/>
      <c r="H75" s="244"/>
      <c r="I75" s="245"/>
      <c r="J75" s="246"/>
      <c r="K75" s="247"/>
      <c r="L75" s="248"/>
    </row>
    <row r="76" spans="1:12" s="23" customFormat="1" ht="42.75" customHeight="1" x14ac:dyDescent="0.25">
      <c r="A76" s="374"/>
      <c r="B76" s="242" t="s">
        <v>101</v>
      </c>
      <c r="C76" s="242" t="s">
        <v>22</v>
      </c>
      <c r="D76" s="243">
        <v>200</v>
      </c>
      <c r="E76" s="242"/>
      <c r="F76" s="244"/>
      <c r="G76" s="244"/>
      <c r="H76" s="244"/>
      <c r="I76" s="245"/>
      <c r="J76" s="246"/>
      <c r="K76" s="247"/>
      <c r="L76" s="248"/>
    </row>
    <row r="77" spans="1:12" s="23" customFormat="1" ht="27.75" customHeight="1" x14ac:dyDescent="0.25">
      <c r="A77" s="374"/>
      <c r="B77" s="242" t="s">
        <v>102</v>
      </c>
      <c r="C77" s="242" t="s">
        <v>145</v>
      </c>
      <c r="D77" s="250">
        <v>1</v>
      </c>
      <c r="E77" s="251"/>
      <c r="F77" s="244"/>
      <c r="G77" s="244"/>
      <c r="H77" s="244"/>
      <c r="I77" s="245"/>
      <c r="J77" s="246"/>
      <c r="K77" s="247"/>
      <c r="L77" s="248"/>
    </row>
    <row r="78" spans="1:12" s="23" customFormat="1" ht="26.25" customHeight="1" x14ac:dyDescent="0.25">
      <c r="A78" s="375"/>
      <c r="B78" s="242" t="s">
        <v>104</v>
      </c>
      <c r="C78" s="242" t="s">
        <v>146</v>
      </c>
      <c r="D78" s="243"/>
      <c r="E78" s="242"/>
      <c r="F78" s="244"/>
      <c r="G78" s="244"/>
      <c r="H78" s="244"/>
      <c r="I78" s="245"/>
      <c r="J78" s="246"/>
      <c r="K78" s="247"/>
      <c r="L78" s="248"/>
    </row>
    <row r="79" spans="1:12" s="23" customFormat="1" ht="66" customHeight="1" x14ac:dyDescent="0.25">
      <c r="A79" s="249"/>
      <c r="B79" s="242" t="s">
        <v>124</v>
      </c>
      <c r="C79" s="242"/>
      <c r="D79" s="243"/>
      <c r="E79" s="242"/>
      <c r="F79" s="244"/>
      <c r="G79" s="244"/>
      <c r="H79" s="244"/>
      <c r="I79" s="245"/>
      <c r="J79" s="246"/>
      <c r="K79" s="247"/>
      <c r="L79" s="248"/>
    </row>
    <row r="80" spans="1:12" s="32" customFormat="1" ht="38.25" customHeight="1" x14ac:dyDescent="0.25">
      <c r="A80" s="229" t="s">
        <v>147</v>
      </c>
      <c r="B80" s="230" t="s">
        <v>148</v>
      </c>
      <c r="C80" s="230" t="s">
        <v>70</v>
      </c>
      <c r="D80" s="231">
        <v>11</v>
      </c>
      <c r="E80" s="237"/>
      <c r="F80" s="232">
        <v>759000000</v>
      </c>
      <c r="G80" s="238">
        <v>50000000</v>
      </c>
      <c r="H80" s="238">
        <f>F80-G80</f>
        <v>709000000</v>
      </c>
      <c r="I80" s="239"/>
      <c r="J80" s="240"/>
      <c r="K80" s="241"/>
      <c r="L80" s="236"/>
    </row>
    <row r="81" spans="1:12" s="23" customFormat="1" ht="27" customHeight="1" x14ac:dyDescent="0.25">
      <c r="A81" s="373"/>
      <c r="B81" s="242" t="s">
        <v>95</v>
      </c>
      <c r="C81" s="242" t="s">
        <v>122</v>
      </c>
      <c r="D81" s="243" t="s">
        <v>97</v>
      </c>
      <c r="E81" s="242"/>
      <c r="F81" s="244"/>
      <c r="G81" s="244"/>
      <c r="H81" s="244"/>
      <c r="I81" s="245"/>
      <c r="J81" s="246"/>
      <c r="K81" s="247"/>
      <c r="L81" s="248"/>
    </row>
    <row r="82" spans="1:12" s="23" customFormat="1" ht="15" customHeight="1" x14ac:dyDescent="0.25">
      <c r="A82" s="374"/>
      <c r="B82" s="242" t="s">
        <v>98</v>
      </c>
      <c r="C82" s="242" t="s">
        <v>99</v>
      </c>
      <c r="D82" s="243" t="s">
        <v>100</v>
      </c>
      <c r="E82" s="242"/>
      <c r="F82" s="244"/>
      <c r="G82" s="244"/>
      <c r="H82" s="244"/>
      <c r="I82" s="245"/>
      <c r="J82" s="246"/>
      <c r="K82" s="247"/>
      <c r="L82" s="248"/>
    </row>
    <row r="83" spans="1:12" s="23" customFormat="1" ht="36" customHeight="1" x14ac:dyDescent="0.25">
      <c r="A83" s="374"/>
      <c r="B83" s="242" t="s">
        <v>101</v>
      </c>
      <c r="C83" s="242" t="s">
        <v>70</v>
      </c>
      <c r="D83" s="243">
        <v>11</v>
      </c>
      <c r="E83" s="242"/>
      <c r="F83" s="244"/>
      <c r="G83" s="244"/>
      <c r="H83" s="244"/>
      <c r="I83" s="245"/>
      <c r="J83" s="246"/>
      <c r="K83" s="247"/>
      <c r="L83" s="248"/>
    </row>
    <row r="84" spans="1:12" s="23" customFormat="1" ht="24.75" customHeight="1" x14ac:dyDescent="0.25">
      <c r="A84" s="374"/>
      <c r="B84" s="242" t="s">
        <v>102</v>
      </c>
      <c r="C84" s="242" t="s">
        <v>138</v>
      </c>
      <c r="D84" s="250">
        <v>1</v>
      </c>
      <c r="E84" s="251"/>
      <c r="F84" s="244"/>
      <c r="G84" s="244"/>
      <c r="H84" s="244"/>
      <c r="I84" s="245"/>
      <c r="J84" s="246"/>
      <c r="K84" s="247"/>
      <c r="L84" s="248"/>
    </row>
    <row r="85" spans="1:12" s="23" customFormat="1" ht="27" customHeight="1" x14ac:dyDescent="0.25">
      <c r="A85" s="375"/>
      <c r="B85" s="242" t="s">
        <v>104</v>
      </c>
      <c r="C85" s="242" t="s">
        <v>146</v>
      </c>
      <c r="D85" s="243"/>
      <c r="E85" s="242"/>
      <c r="F85" s="244"/>
      <c r="G85" s="244"/>
      <c r="H85" s="244"/>
      <c r="I85" s="245"/>
      <c r="J85" s="246"/>
      <c r="K85" s="247"/>
      <c r="L85" s="248"/>
    </row>
    <row r="86" spans="1:12" s="23" customFormat="1" ht="66.75" customHeight="1" x14ac:dyDescent="0.25">
      <c r="A86" s="249"/>
      <c r="B86" s="242" t="s">
        <v>124</v>
      </c>
      <c r="C86" s="242"/>
      <c r="D86" s="243"/>
      <c r="E86" s="242"/>
      <c r="F86" s="244"/>
      <c r="G86" s="244"/>
      <c r="H86" s="244"/>
      <c r="I86" s="245"/>
      <c r="J86" s="246"/>
      <c r="K86" s="247"/>
      <c r="L86" s="248"/>
    </row>
    <row r="87" spans="1:12" s="32" customFormat="1" ht="34.5" customHeight="1" x14ac:dyDescent="0.25">
      <c r="A87" s="229">
        <v>1.1000000000000001</v>
      </c>
      <c r="B87" s="230" t="s">
        <v>12</v>
      </c>
      <c r="C87" s="230" t="s">
        <v>3</v>
      </c>
      <c r="D87" s="231">
        <v>74</v>
      </c>
      <c r="E87" s="230" t="s">
        <v>92</v>
      </c>
      <c r="F87" s="232">
        <f>SUM(F88:F101)</f>
        <v>971000000</v>
      </c>
      <c r="G87" s="232">
        <f>SUM(G88:G101)</f>
        <v>450000000</v>
      </c>
      <c r="H87" s="232">
        <f>SUM(H88:H101)</f>
        <v>521000000</v>
      </c>
      <c r="I87" s="233"/>
      <c r="J87" s="234"/>
      <c r="K87" s="235"/>
      <c r="L87" s="236"/>
    </row>
    <row r="88" spans="1:12" s="32" customFormat="1" ht="45.75" customHeight="1" x14ac:dyDescent="0.25">
      <c r="A88" s="229" t="s">
        <v>149</v>
      </c>
      <c r="B88" s="230" t="s">
        <v>150</v>
      </c>
      <c r="C88" s="230" t="s">
        <v>81</v>
      </c>
      <c r="D88" s="231">
        <v>20</v>
      </c>
      <c r="E88" s="237"/>
      <c r="F88" s="232">
        <v>607000000</v>
      </c>
      <c r="G88" s="238">
        <v>250000000</v>
      </c>
      <c r="H88" s="238">
        <f>F88-G88</f>
        <v>357000000</v>
      </c>
      <c r="I88" s="239"/>
      <c r="J88" s="240"/>
      <c r="K88" s="241"/>
      <c r="L88" s="236"/>
    </row>
    <row r="89" spans="1:12" s="23" customFormat="1" ht="25.5" customHeight="1" x14ac:dyDescent="0.25">
      <c r="A89" s="373"/>
      <c r="B89" s="242" t="s">
        <v>95</v>
      </c>
      <c r="C89" s="242" t="s">
        <v>151</v>
      </c>
      <c r="D89" s="243" t="s">
        <v>152</v>
      </c>
      <c r="E89" s="242"/>
      <c r="F89" s="244"/>
      <c r="G89" s="244"/>
      <c r="H89" s="244"/>
      <c r="I89" s="245"/>
      <c r="J89" s="246"/>
      <c r="K89" s="247"/>
      <c r="L89" s="248"/>
    </row>
    <row r="90" spans="1:12" s="23" customFormat="1" ht="13.5" customHeight="1" x14ac:dyDescent="0.25">
      <c r="A90" s="374"/>
      <c r="B90" s="242" t="s">
        <v>98</v>
      </c>
      <c r="C90" s="242" t="s">
        <v>99</v>
      </c>
      <c r="D90" s="243" t="s">
        <v>100</v>
      </c>
      <c r="E90" s="242"/>
      <c r="F90" s="244"/>
      <c r="G90" s="244"/>
      <c r="H90" s="244"/>
      <c r="I90" s="245"/>
      <c r="J90" s="246"/>
      <c r="K90" s="247"/>
      <c r="L90" s="248"/>
    </row>
    <row r="91" spans="1:12" s="23" customFormat="1" ht="42" customHeight="1" x14ac:dyDescent="0.25">
      <c r="A91" s="374"/>
      <c r="B91" s="242" t="s">
        <v>101</v>
      </c>
      <c r="C91" s="242" t="s">
        <v>81</v>
      </c>
      <c r="D91" s="243">
        <v>20</v>
      </c>
      <c r="E91" s="242"/>
      <c r="F91" s="244"/>
      <c r="G91" s="244"/>
      <c r="H91" s="244"/>
      <c r="I91" s="245"/>
      <c r="J91" s="246"/>
      <c r="K91" s="247"/>
      <c r="L91" s="248"/>
    </row>
    <row r="92" spans="1:12" s="23" customFormat="1" ht="27" customHeight="1" x14ac:dyDescent="0.25">
      <c r="A92" s="374"/>
      <c r="B92" s="242" t="s">
        <v>102</v>
      </c>
      <c r="C92" s="242" t="s">
        <v>153</v>
      </c>
      <c r="D92" s="250">
        <v>1</v>
      </c>
      <c r="E92" s="251"/>
      <c r="F92" s="244"/>
      <c r="G92" s="244"/>
      <c r="H92" s="244"/>
      <c r="I92" s="245"/>
      <c r="J92" s="246"/>
      <c r="K92" s="247"/>
      <c r="L92" s="248"/>
    </row>
    <row r="93" spans="1:12" s="23" customFormat="1" ht="29.25" customHeight="1" x14ac:dyDescent="0.25">
      <c r="A93" s="375"/>
      <c r="B93" s="242" t="s">
        <v>104</v>
      </c>
      <c r="C93" s="242" t="s">
        <v>134</v>
      </c>
      <c r="D93" s="243"/>
      <c r="E93" s="242"/>
      <c r="F93" s="244"/>
      <c r="G93" s="244"/>
      <c r="H93" s="244"/>
      <c r="I93" s="245"/>
      <c r="J93" s="246"/>
      <c r="K93" s="247"/>
      <c r="L93" s="248"/>
    </row>
    <row r="94" spans="1:12" s="23" customFormat="1" ht="84.75" customHeight="1" x14ac:dyDescent="0.25">
      <c r="A94" s="249"/>
      <c r="B94" s="242" t="s">
        <v>154</v>
      </c>
      <c r="C94" s="242"/>
      <c r="D94" s="243"/>
      <c r="E94" s="242"/>
      <c r="F94" s="244"/>
      <c r="G94" s="244"/>
      <c r="H94" s="244"/>
      <c r="I94" s="245"/>
      <c r="J94" s="246"/>
      <c r="K94" s="247"/>
      <c r="L94" s="248"/>
    </row>
    <row r="95" spans="1:12" s="32" customFormat="1" ht="51" customHeight="1" x14ac:dyDescent="0.25">
      <c r="A95" s="229" t="s">
        <v>155</v>
      </c>
      <c r="B95" s="230" t="s">
        <v>156</v>
      </c>
      <c r="C95" s="230" t="s">
        <v>80</v>
      </c>
      <c r="D95" s="231">
        <v>20</v>
      </c>
      <c r="E95" s="237"/>
      <c r="F95" s="232">
        <v>364000000</v>
      </c>
      <c r="G95" s="238">
        <v>200000000</v>
      </c>
      <c r="H95" s="238">
        <f>F95-G95</f>
        <v>164000000</v>
      </c>
      <c r="I95" s="239"/>
      <c r="J95" s="240"/>
      <c r="K95" s="241"/>
      <c r="L95" s="236"/>
    </row>
    <row r="96" spans="1:12" s="23" customFormat="1" ht="25.5" customHeight="1" x14ac:dyDescent="0.25">
      <c r="A96" s="373"/>
      <c r="B96" s="242" t="s">
        <v>95</v>
      </c>
      <c r="C96" s="242" t="s">
        <v>151</v>
      </c>
      <c r="D96" s="243" t="s">
        <v>152</v>
      </c>
      <c r="E96" s="242"/>
      <c r="F96" s="244"/>
      <c r="G96" s="244"/>
      <c r="H96" s="244"/>
      <c r="I96" s="245"/>
      <c r="J96" s="246"/>
      <c r="K96" s="247"/>
      <c r="L96" s="248"/>
    </row>
    <row r="97" spans="1:12" s="23" customFormat="1" ht="15" customHeight="1" x14ac:dyDescent="0.25">
      <c r="A97" s="374"/>
      <c r="B97" s="242" t="s">
        <v>98</v>
      </c>
      <c r="C97" s="242" t="s">
        <v>99</v>
      </c>
      <c r="D97" s="243" t="s">
        <v>100</v>
      </c>
      <c r="E97" s="242"/>
      <c r="F97" s="244"/>
      <c r="G97" s="244"/>
      <c r="H97" s="244"/>
      <c r="I97" s="245"/>
      <c r="J97" s="246"/>
      <c r="K97" s="247"/>
      <c r="L97" s="248"/>
    </row>
    <row r="98" spans="1:12" s="23" customFormat="1" ht="50.25" customHeight="1" x14ac:dyDescent="0.25">
      <c r="A98" s="374"/>
      <c r="B98" s="242" t="s">
        <v>101</v>
      </c>
      <c r="C98" s="242" t="s">
        <v>80</v>
      </c>
      <c r="D98" s="243">
        <v>20</v>
      </c>
      <c r="E98" s="242"/>
      <c r="F98" s="244"/>
      <c r="G98" s="244"/>
      <c r="H98" s="244"/>
      <c r="I98" s="245"/>
      <c r="J98" s="246"/>
      <c r="K98" s="247"/>
      <c r="L98" s="248"/>
    </row>
    <row r="99" spans="1:12" s="23" customFormat="1" ht="24.75" customHeight="1" x14ac:dyDescent="0.25">
      <c r="A99" s="374"/>
      <c r="B99" s="242" t="s">
        <v>102</v>
      </c>
      <c r="C99" s="242" t="s">
        <v>153</v>
      </c>
      <c r="D99" s="250">
        <v>1</v>
      </c>
      <c r="E99" s="251"/>
      <c r="F99" s="244"/>
      <c r="G99" s="244"/>
      <c r="H99" s="244"/>
      <c r="I99" s="245"/>
      <c r="J99" s="246"/>
      <c r="K99" s="247"/>
      <c r="L99" s="248"/>
    </row>
    <row r="100" spans="1:12" s="23" customFormat="1" ht="24" customHeight="1" x14ac:dyDescent="0.25">
      <c r="A100" s="375"/>
      <c r="B100" s="242" t="s">
        <v>104</v>
      </c>
      <c r="C100" s="242" t="s">
        <v>134</v>
      </c>
      <c r="D100" s="243"/>
      <c r="E100" s="242"/>
      <c r="F100" s="244"/>
      <c r="G100" s="244"/>
      <c r="H100" s="244"/>
      <c r="I100" s="245"/>
      <c r="J100" s="246"/>
      <c r="K100" s="247"/>
      <c r="L100" s="248"/>
    </row>
    <row r="101" spans="1:12" s="23" customFormat="1" ht="64.5" customHeight="1" thickBot="1" x14ac:dyDescent="0.3">
      <c r="A101" s="253"/>
      <c r="B101" s="254" t="s">
        <v>124</v>
      </c>
      <c r="C101" s="254"/>
      <c r="D101" s="255"/>
      <c r="E101" s="254"/>
      <c r="F101" s="256"/>
      <c r="G101" s="256"/>
      <c r="H101" s="256"/>
      <c r="I101" s="257"/>
      <c r="J101" s="258"/>
      <c r="K101" s="259"/>
      <c r="L101" s="260"/>
    </row>
    <row r="102" spans="1:12" s="32" customFormat="1" ht="30" customHeight="1" thickTop="1" x14ac:dyDescent="0.25">
      <c r="A102" s="229">
        <v>1.8</v>
      </c>
      <c r="B102" s="230" t="s">
        <v>73</v>
      </c>
      <c r="C102" s="230" t="s">
        <v>2</v>
      </c>
      <c r="D102" s="231">
        <v>74</v>
      </c>
      <c r="E102" s="230" t="s">
        <v>92</v>
      </c>
      <c r="F102" s="232">
        <f>SUM(F103:F123)</f>
        <v>935000000</v>
      </c>
      <c r="G102" s="232">
        <f>SUM(G103:G123)</f>
        <v>460000000</v>
      </c>
      <c r="H102" s="232">
        <f>SUM(H103:H123)</f>
        <v>475000000</v>
      </c>
      <c r="I102" s="233"/>
      <c r="J102" s="234"/>
      <c r="K102" s="235"/>
      <c r="L102" s="236"/>
    </row>
    <row r="103" spans="1:12" s="32" customFormat="1" ht="34.5" customHeight="1" x14ac:dyDescent="0.25">
      <c r="A103" s="229" t="s">
        <v>157</v>
      </c>
      <c r="B103" s="230" t="s">
        <v>347</v>
      </c>
      <c r="C103" s="230" t="s">
        <v>75</v>
      </c>
      <c r="D103" s="261">
        <v>0.74</v>
      </c>
      <c r="E103" s="262"/>
      <c r="F103" s="232">
        <v>425000000</v>
      </c>
      <c r="G103" s="238">
        <v>100000000</v>
      </c>
      <c r="H103" s="238">
        <f>F103-G103</f>
        <v>325000000</v>
      </c>
      <c r="I103" s="239"/>
      <c r="J103" s="240"/>
      <c r="K103" s="241"/>
      <c r="L103" s="236"/>
    </row>
    <row r="104" spans="1:12" s="23" customFormat="1" ht="15" customHeight="1" x14ac:dyDescent="0.25">
      <c r="A104" s="373"/>
      <c r="B104" s="242" t="s">
        <v>95</v>
      </c>
      <c r="C104" s="242" t="s">
        <v>158</v>
      </c>
      <c r="D104" s="243" t="s">
        <v>152</v>
      </c>
      <c r="E104" s="242"/>
      <c r="F104" s="244"/>
      <c r="G104" s="244"/>
      <c r="H104" s="244"/>
      <c r="I104" s="245"/>
      <c r="J104" s="246"/>
      <c r="K104" s="247"/>
      <c r="L104" s="248"/>
    </row>
    <row r="105" spans="1:12" s="23" customFormat="1" ht="15" customHeight="1" x14ac:dyDescent="0.25">
      <c r="A105" s="374"/>
      <c r="B105" s="242" t="s">
        <v>98</v>
      </c>
      <c r="C105" s="242" t="s">
        <v>99</v>
      </c>
      <c r="D105" s="243" t="s">
        <v>100</v>
      </c>
      <c r="E105" s="242"/>
      <c r="F105" s="244"/>
      <c r="G105" s="244"/>
      <c r="H105" s="244"/>
      <c r="I105" s="245"/>
      <c r="J105" s="246"/>
      <c r="K105" s="247"/>
      <c r="L105" s="248"/>
    </row>
    <row r="106" spans="1:12" s="23" customFormat="1" ht="33" customHeight="1" x14ac:dyDescent="0.25">
      <c r="A106" s="374"/>
      <c r="B106" s="242" t="s">
        <v>101</v>
      </c>
      <c r="C106" s="242" t="s">
        <v>75</v>
      </c>
      <c r="D106" s="250">
        <v>0.74</v>
      </c>
      <c r="E106" s="251"/>
      <c r="F106" s="244"/>
      <c r="G106" s="244"/>
      <c r="H106" s="244"/>
      <c r="I106" s="245"/>
      <c r="J106" s="246"/>
      <c r="K106" s="247"/>
      <c r="L106" s="248"/>
    </row>
    <row r="107" spans="1:12" s="23" customFormat="1" ht="34.5" customHeight="1" x14ac:dyDescent="0.25">
      <c r="A107" s="374"/>
      <c r="B107" s="242" t="s">
        <v>102</v>
      </c>
      <c r="C107" s="242" t="s">
        <v>345</v>
      </c>
      <c r="D107" s="250">
        <v>1</v>
      </c>
      <c r="E107" s="251"/>
      <c r="F107" s="244"/>
      <c r="G107" s="244"/>
      <c r="H107" s="244"/>
      <c r="I107" s="245"/>
      <c r="J107" s="246"/>
      <c r="K107" s="247"/>
      <c r="L107" s="248"/>
    </row>
    <row r="108" spans="1:12" s="23" customFormat="1" ht="30.75" customHeight="1" x14ac:dyDescent="0.25">
      <c r="A108" s="375"/>
      <c r="B108" s="242" t="s">
        <v>104</v>
      </c>
      <c r="C108" s="242" t="s">
        <v>146</v>
      </c>
      <c r="D108" s="243"/>
      <c r="E108" s="242"/>
      <c r="F108" s="244"/>
      <c r="G108" s="244"/>
      <c r="H108" s="244"/>
      <c r="I108" s="245"/>
      <c r="J108" s="246"/>
      <c r="K108" s="247"/>
      <c r="L108" s="248"/>
    </row>
    <row r="109" spans="1:12" s="23" customFormat="1" ht="71.25" customHeight="1" x14ac:dyDescent="0.25">
      <c r="A109" s="249"/>
      <c r="B109" s="242" t="s">
        <v>124</v>
      </c>
      <c r="C109" s="242"/>
      <c r="D109" s="243"/>
      <c r="E109" s="242"/>
      <c r="F109" s="244"/>
      <c r="G109" s="244"/>
      <c r="H109" s="244"/>
      <c r="I109" s="245"/>
      <c r="J109" s="246"/>
      <c r="K109" s="247"/>
      <c r="L109" s="248"/>
    </row>
    <row r="110" spans="1:12" s="32" customFormat="1" ht="35.25" customHeight="1" x14ac:dyDescent="0.25">
      <c r="A110" s="229" t="s">
        <v>159</v>
      </c>
      <c r="B110" s="230" t="s">
        <v>348</v>
      </c>
      <c r="C110" s="230" t="s">
        <v>74</v>
      </c>
      <c r="D110" s="261">
        <v>0.74</v>
      </c>
      <c r="E110" s="262"/>
      <c r="F110" s="232">
        <v>267000000</v>
      </c>
      <c r="G110" s="238">
        <v>100000000</v>
      </c>
      <c r="H110" s="238">
        <f>F110-G110</f>
        <v>167000000</v>
      </c>
      <c r="I110" s="239"/>
      <c r="J110" s="240"/>
      <c r="K110" s="241"/>
      <c r="L110" s="236"/>
    </row>
    <row r="111" spans="1:12" s="23" customFormat="1" ht="15" customHeight="1" x14ac:dyDescent="0.25">
      <c r="A111" s="373"/>
      <c r="B111" s="242" t="s">
        <v>95</v>
      </c>
      <c r="C111" s="242" t="s">
        <v>158</v>
      </c>
      <c r="D111" s="243" t="s">
        <v>152</v>
      </c>
      <c r="E111" s="242"/>
      <c r="F111" s="244"/>
      <c r="G111" s="244"/>
      <c r="H111" s="244"/>
      <c r="I111" s="245"/>
      <c r="J111" s="246"/>
      <c r="K111" s="247"/>
      <c r="L111" s="248"/>
    </row>
    <row r="112" spans="1:12" s="23" customFormat="1" ht="15" customHeight="1" x14ac:dyDescent="0.25">
      <c r="A112" s="374"/>
      <c r="B112" s="242" t="s">
        <v>98</v>
      </c>
      <c r="C112" s="242" t="s">
        <v>99</v>
      </c>
      <c r="D112" s="243" t="s">
        <v>100</v>
      </c>
      <c r="E112" s="242"/>
      <c r="F112" s="244"/>
      <c r="G112" s="244"/>
      <c r="H112" s="244"/>
      <c r="I112" s="245"/>
      <c r="J112" s="246"/>
      <c r="K112" s="247"/>
      <c r="L112" s="248"/>
    </row>
    <row r="113" spans="1:12" s="23" customFormat="1" ht="33.75" customHeight="1" x14ac:dyDescent="0.25">
      <c r="A113" s="374"/>
      <c r="B113" s="242" t="s">
        <v>101</v>
      </c>
      <c r="C113" s="242" t="s">
        <v>74</v>
      </c>
      <c r="D113" s="250">
        <v>0.74</v>
      </c>
      <c r="E113" s="251"/>
      <c r="F113" s="244"/>
      <c r="G113" s="244"/>
      <c r="H113" s="244"/>
      <c r="I113" s="245"/>
      <c r="J113" s="246"/>
      <c r="K113" s="247"/>
      <c r="L113" s="248"/>
    </row>
    <row r="114" spans="1:12" s="23" customFormat="1" ht="25.5" customHeight="1" x14ac:dyDescent="0.25">
      <c r="A114" s="374"/>
      <c r="B114" s="242" t="s">
        <v>102</v>
      </c>
      <c r="C114" s="242" t="s">
        <v>160</v>
      </c>
      <c r="D114" s="250">
        <v>1</v>
      </c>
      <c r="E114" s="251"/>
      <c r="F114" s="244"/>
      <c r="G114" s="244"/>
      <c r="H114" s="244"/>
      <c r="I114" s="245"/>
      <c r="J114" s="246"/>
      <c r="K114" s="247"/>
      <c r="L114" s="248"/>
    </row>
    <row r="115" spans="1:12" s="23" customFormat="1" ht="15.75" customHeight="1" x14ac:dyDescent="0.25">
      <c r="A115" s="375"/>
      <c r="B115" s="242" t="s">
        <v>104</v>
      </c>
      <c r="C115" s="242" t="s">
        <v>161</v>
      </c>
      <c r="D115" s="243"/>
      <c r="E115" s="242"/>
      <c r="F115" s="244"/>
      <c r="G115" s="244"/>
      <c r="H115" s="244"/>
      <c r="I115" s="245"/>
      <c r="J115" s="246"/>
      <c r="K115" s="247"/>
      <c r="L115" s="248"/>
    </row>
    <row r="116" spans="1:12" s="23" customFormat="1" ht="69.75" customHeight="1" x14ac:dyDescent="0.25">
      <c r="A116" s="249"/>
      <c r="B116" s="242" t="s">
        <v>124</v>
      </c>
      <c r="C116" s="242"/>
      <c r="D116" s="243"/>
      <c r="E116" s="242"/>
      <c r="F116" s="244"/>
      <c r="G116" s="244"/>
      <c r="H116" s="244"/>
      <c r="I116" s="245"/>
      <c r="J116" s="246"/>
      <c r="K116" s="247"/>
      <c r="L116" s="248"/>
    </row>
    <row r="117" spans="1:12" s="32" customFormat="1" ht="41.25" customHeight="1" x14ac:dyDescent="0.25">
      <c r="A117" s="229" t="s">
        <v>162</v>
      </c>
      <c r="B117" s="230" t="s">
        <v>163</v>
      </c>
      <c r="C117" s="230" t="s">
        <v>23</v>
      </c>
      <c r="D117" s="231">
        <v>74</v>
      </c>
      <c r="E117" s="237"/>
      <c r="F117" s="232">
        <v>243000000</v>
      </c>
      <c r="G117" s="238">
        <v>260000000</v>
      </c>
      <c r="H117" s="238">
        <f>F117-G117</f>
        <v>-17000000</v>
      </c>
      <c r="I117" s="239"/>
      <c r="J117" s="240"/>
      <c r="K117" s="241"/>
      <c r="L117" s="252" t="s">
        <v>456</v>
      </c>
    </row>
    <row r="118" spans="1:12" s="23" customFormat="1" ht="28.5" customHeight="1" x14ac:dyDescent="0.25">
      <c r="A118" s="373"/>
      <c r="B118" s="242" t="s">
        <v>95</v>
      </c>
      <c r="C118" s="242" t="s">
        <v>158</v>
      </c>
      <c r="D118" s="243" t="s">
        <v>152</v>
      </c>
      <c r="E118" s="242"/>
      <c r="F118" s="244"/>
      <c r="G118" s="244"/>
      <c r="H118" s="244"/>
      <c r="I118" s="245"/>
      <c r="J118" s="246"/>
      <c r="K118" s="247"/>
      <c r="L118" s="248"/>
    </row>
    <row r="119" spans="1:12" s="23" customFormat="1" ht="15" customHeight="1" x14ac:dyDescent="0.25">
      <c r="A119" s="374"/>
      <c r="B119" s="242" t="s">
        <v>98</v>
      </c>
      <c r="C119" s="242" t="s">
        <v>99</v>
      </c>
      <c r="D119" s="243" t="s">
        <v>100</v>
      </c>
      <c r="E119" s="242"/>
      <c r="F119" s="244"/>
      <c r="G119" s="244"/>
      <c r="H119" s="244"/>
      <c r="I119" s="245"/>
      <c r="J119" s="246"/>
      <c r="K119" s="247"/>
      <c r="L119" s="248"/>
    </row>
    <row r="120" spans="1:12" s="23" customFormat="1" ht="36" customHeight="1" x14ac:dyDescent="0.25">
      <c r="A120" s="374"/>
      <c r="B120" s="242" t="s">
        <v>101</v>
      </c>
      <c r="C120" s="242" t="s">
        <v>23</v>
      </c>
      <c r="D120" s="243">
        <v>74</v>
      </c>
      <c r="E120" s="242"/>
      <c r="F120" s="244"/>
      <c r="G120" s="244"/>
      <c r="H120" s="244"/>
      <c r="I120" s="245"/>
      <c r="J120" s="246"/>
      <c r="K120" s="247"/>
      <c r="L120" s="248"/>
    </row>
    <row r="121" spans="1:12" s="23" customFormat="1" ht="43.5" customHeight="1" x14ac:dyDescent="0.25">
      <c r="A121" s="374"/>
      <c r="B121" s="242" t="s">
        <v>102</v>
      </c>
      <c r="C121" s="242" t="s">
        <v>164</v>
      </c>
      <c r="D121" s="250">
        <v>1</v>
      </c>
      <c r="E121" s="251"/>
      <c r="F121" s="244"/>
      <c r="G121" s="244"/>
      <c r="H121" s="244"/>
      <c r="I121" s="245"/>
      <c r="J121" s="246"/>
      <c r="K121" s="247"/>
      <c r="L121" s="248"/>
    </row>
    <row r="122" spans="1:12" s="23" customFormat="1" ht="15" customHeight="1" x14ac:dyDescent="0.25">
      <c r="A122" s="375"/>
      <c r="B122" s="242" t="s">
        <v>104</v>
      </c>
      <c r="C122" s="242"/>
      <c r="D122" s="243"/>
      <c r="E122" s="242"/>
      <c r="F122" s="244"/>
      <c r="G122" s="244"/>
      <c r="H122" s="244"/>
      <c r="I122" s="245"/>
      <c r="J122" s="246"/>
      <c r="K122" s="247"/>
      <c r="L122" s="248"/>
    </row>
    <row r="123" spans="1:12" s="23" customFormat="1" ht="71.25" customHeight="1" x14ac:dyDescent="0.25">
      <c r="A123" s="249"/>
      <c r="B123" s="242" t="s">
        <v>124</v>
      </c>
      <c r="C123" s="242"/>
      <c r="D123" s="243"/>
      <c r="E123" s="242"/>
      <c r="F123" s="244"/>
      <c r="G123" s="244"/>
      <c r="H123" s="244"/>
      <c r="I123" s="245"/>
      <c r="J123" s="246"/>
      <c r="K123" s="247"/>
      <c r="L123" s="248"/>
    </row>
    <row r="124" spans="1:12" s="32" customFormat="1" ht="30" customHeight="1" x14ac:dyDescent="0.25">
      <c r="A124" s="229">
        <v>1.9</v>
      </c>
      <c r="B124" s="230" t="s">
        <v>76</v>
      </c>
      <c r="C124" s="230" t="s">
        <v>4</v>
      </c>
      <c r="D124" s="231">
        <v>54</v>
      </c>
      <c r="E124" s="230" t="s">
        <v>92</v>
      </c>
      <c r="F124" s="232">
        <f>SUM(F125:F152)</f>
        <v>1986000000</v>
      </c>
      <c r="G124" s="232">
        <f>SUM(G125:G152)</f>
        <v>1080000000</v>
      </c>
      <c r="H124" s="232">
        <f>SUM(H125:H152)</f>
        <v>906000000</v>
      </c>
      <c r="I124" s="233"/>
      <c r="J124" s="234"/>
      <c r="K124" s="235"/>
      <c r="L124" s="236"/>
    </row>
    <row r="125" spans="1:12" s="32" customFormat="1" ht="42" customHeight="1" x14ac:dyDescent="0.25">
      <c r="A125" s="229" t="s">
        <v>165</v>
      </c>
      <c r="B125" s="230" t="s">
        <v>166</v>
      </c>
      <c r="C125" s="230" t="s">
        <v>24</v>
      </c>
      <c r="D125" s="231">
        <v>2</v>
      </c>
      <c r="E125" s="237"/>
      <c r="F125" s="232">
        <v>580000000</v>
      </c>
      <c r="G125" s="238">
        <v>560000000</v>
      </c>
      <c r="H125" s="238">
        <f>F125-G125</f>
        <v>20000000</v>
      </c>
      <c r="I125" s="239"/>
      <c r="J125" s="240"/>
      <c r="K125" s="241"/>
      <c r="L125" s="236"/>
    </row>
    <row r="126" spans="1:12" s="23" customFormat="1" ht="27" customHeight="1" x14ac:dyDescent="0.25">
      <c r="A126" s="373"/>
      <c r="B126" s="242" t="s">
        <v>95</v>
      </c>
      <c r="C126" s="242" t="s">
        <v>167</v>
      </c>
      <c r="D126" s="243" t="s">
        <v>97</v>
      </c>
      <c r="E126" s="242"/>
      <c r="F126" s="244"/>
      <c r="G126" s="244"/>
      <c r="H126" s="244"/>
      <c r="I126" s="245"/>
      <c r="J126" s="246"/>
      <c r="K126" s="247"/>
      <c r="L126" s="248"/>
    </row>
    <row r="127" spans="1:12" s="23" customFormat="1" ht="15" customHeight="1" x14ac:dyDescent="0.25">
      <c r="A127" s="374"/>
      <c r="B127" s="242" t="s">
        <v>98</v>
      </c>
      <c r="C127" s="242"/>
      <c r="D127" s="243" t="s">
        <v>100</v>
      </c>
      <c r="E127" s="242"/>
      <c r="F127" s="244"/>
      <c r="G127" s="244"/>
      <c r="H127" s="244"/>
      <c r="I127" s="245"/>
      <c r="J127" s="246"/>
      <c r="K127" s="247"/>
      <c r="L127" s="248"/>
    </row>
    <row r="128" spans="1:12" s="23" customFormat="1" ht="40.5" customHeight="1" x14ac:dyDescent="0.25">
      <c r="A128" s="374"/>
      <c r="B128" s="242" t="s">
        <v>101</v>
      </c>
      <c r="C128" s="242" t="s">
        <v>24</v>
      </c>
      <c r="D128" s="243">
        <v>2</v>
      </c>
      <c r="E128" s="242"/>
      <c r="F128" s="244"/>
      <c r="G128" s="244"/>
      <c r="H128" s="244"/>
      <c r="I128" s="245"/>
      <c r="J128" s="246"/>
      <c r="K128" s="247"/>
      <c r="L128" s="248"/>
    </row>
    <row r="129" spans="1:12" s="23" customFormat="1" ht="15" customHeight="1" x14ac:dyDescent="0.25">
      <c r="A129" s="374"/>
      <c r="B129" s="242" t="s">
        <v>102</v>
      </c>
      <c r="C129" s="242"/>
      <c r="D129" s="243"/>
      <c r="E129" s="242"/>
      <c r="F129" s="244"/>
      <c r="G129" s="244"/>
      <c r="H129" s="244"/>
      <c r="I129" s="245"/>
      <c r="J129" s="246"/>
      <c r="K129" s="247"/>
      <c r="L129" s="248"/>
    </row>
    <row r="130" spans="1:12" s="23" customFormat="1" ht="15" customHeight="1" x14ac:dyDescent="0.25">
      <c r="A130" s="375"/>
      <c r="B130" s="242" t="s">
        <v>104</v>
      </c>
      <c r="C130" s="242"/>
      <c r="D130" s="243"/>
      <c r="E130" s="242"/>
      <c r="F130" s="244"/>
      <c r="G130" s="244"/>
      <c r="H130" s="244"/>
      <c r="I130" s="245"/>
      <c r="J130" s="246"/>
      <c r="K130" s="247"/>
      <c r="L130" s="248"/>
    </row>
    <row r="131" spans="1:12" s="23" customFormat="1" ht="85.5" customHeight="1" x14ac:dyDescent="0.25">
      <c r="A131" s="249"/>
      <c r="B131" s="242" t="s">
        <v>168</v>
      </c>
      <c r="C131" s="242"/>
      <c r="D131" s="243"/>
      <c r="E131" s="242"/>
      <c r="F131" s="244"/>
      <c r="G131" s="244"/>
      <c r="H131" s="244"/>
      <c r="I131" s="245"/>
      <c r="J131" s="246"/>
      <c r="K131" s="247"/>
      <c r="L131" s="248"/>
    </row>
    <row r="132" spans="1:12" s="32" customFormat="1" ht="58.5" customHeight="1" x14ac:dyDescent="0.25">
      <c r="A132" s="229" t="s">
        <v>169</v>
      </c>
      <c r="B132" s="230" t="s">
        <v>170</v>
      </c>
      <c r="C132" s="230" t="s">
        <v>77</v>
      </c>
      <c r="D132" s="231">
        <v>2</v>
      </c>
      <c r="E132" s="237"/>
      <c r="F132" s="232">
        <v>510000000</v>
      </c>
      <c r="G132" s="238">
        <v>520000000</v>
      </c>
      <c r="H132" s="238">
        <f>F132-G132</f>
        <v>-10000000</v>
      </c>
      <c r="I132" s="239"/>
      <c r="J132" s="240"/>
      <c r="K132" s="241"/>
      <c r="L132" s="236" t="s">
        <v>460</v>
      </c>
    </row>
    <row r="133" spans="1:12" s="23" customFormat="1" ht="31.5" customHeight="1" x14ac:dyDescent="0.25">
      <c r="A133" s="373"/>
      <c r="B133" s="242" t="s">
        <v>95</v>
      </c>
      <c r="C133" s="242" t="s">
        <v>167</v>
      </c>
      <c r="D133" s="243" t="s">
        <v>97</v>
      </c>
      <c r="E133" s="242"/>
      <c r="F133" s="244"/>
      <c r="G133" s="244"/>
      <c r="H133" s="244"/>
      <c r="I133" s="245"/>
      <c r="J133" s="246"/>
      <c r="K133" s="247"/>
      <c r="L133" s="248"/>
    </row>
    <row r="134" spans="1:12" s="23" customFormat="1" ht="15" customHeight="1" x14ac:dyDescent="0.25">
      <c r="A134" s="374"/>
      <c r="B134" s="242" t="s">
        <v>98</v>
      </c>
      <c r="C134" s="242"/>
      <c r="D134" s="243" t="s">
        <v>100</v>
      </c>
      <c r="E134" s="242"/>
      <c r="F134" s="244"/>
      <c r="G134" s="244"/>
      <c r="H134" s="244"/>
      <c r="I134" s="245"/>
      <c r="J134" s="246"/>
      <c r="K134" s="247"/>
      <c r="L134" s="248"/>
    </row>
    <row r="135" spans="1:12" s="23" customFormat="1" ht="54.75" customHeight="1" x14ac:dyDescent="0.25">
      <c r="A135" s="374"/>
      <c r="B135" s="242" t="s">
        <v>101</v>
      </c>
      <c r="C135" s="242" t="s">
        <v>77</v>
      </c>
      <c r="D135" s="243">
        <v>2</v>
      </c>
      <c r="E135" s="242"/>
      <c r="F135" s="244"/>
      <c r="G135" s="244"/>
      <c r="H135" s="244"/>
      <c r="I135" s="245"/>
      <c r="J135" s="246"/>
      <c r="K135" s="247"/>
      <c r="L135" s="248"/>
    </row>
    <row r="136" spans="1:12" s="23" customFormat="1" ht="15" customHeight="1" x14ac:dyDescent="0.25">
      <c r="A136" s="374"/>
      <c r="B136" s="242" t="s">
        <v>102</v>
      </c>
      <c r="C136" s="242"/>
      <c r="D136" s="243"/>
      <c r="E136" s="242"/>
      <c r="F136" s="244"/>
      <c r="G136" s="244"/>
      <c r="H136" s="244"/>
      <c r="I136" s="245"/>
      <c r="J136" s="246"/>
      <c r="K136" s="247"/>
      <c r="L136" s="248"/>
    </row>
    <row r="137" spans="1:12" s="23" customFormat="1" ht="15" customHeight="1" x14ac:dyDescent="0.25">
      <c r="A137" s="375"/>
      <c r="B137" s="242" t="s">
        <v>104</v>
      </c>
      <c r="C137" s="242"/>
      <c r="D137" s="243"/>
      <c r="E137" s="242"/>
      <c r="F137" s="244"/>
      <c r="G137" s="244"/>
      <c r="H137" s="244"/>
      <c r="I137" s="245"/>
      <c r="J137" s="246"/>
      <c r="K137" s="247"/>
      <c r="L137" s="248"/>
    </row>
    <row r="138" spans="1:12" s="23" customFormat="1" ht="81" customHeight="1" x14ac:dyDescent="0.25">
      <c r="A138" s="249"/>
      <c r="B138" s="242" t="s">
        <v>171</v>
      </c>
      <c r="C138" s="242"/>
      <c r="D138" s="243"/>
      <c r="E138" s="242"/>
      <c r="F138" s="244"/>
      <c r="G138" s="244"/>
      <c r="H138" s="244"/>
      <c r="I138" s="245"/>
      <c r="J138" s="246"/>
      <c r="K138" s="247"/>
      <c r="L138" s="248"/>
    </row>
    <row r="139" spans="1:12" s="32" customFormat="1" ht="42.75" customHeight="1" x14ac:dyDescent="0.25">
      <c r="A139" s="229" t="s">
        <v>172</v>
      </c>
      <c r="B139" s="230" t="s">
        <v>173</v>
      </c>
      <c r="C139" s="230" t="s">
        <v>79</v>
      </c>
      <c r="D139" s="231">
        <v>1</v>
      </c>
      <c r="E139" s="237"/>
      <c r="F139" s="232">
        <v>216000000</v>
      </c>
      <c r="G139" s="238">
        <v>0</v>
      </c>
      <c r="H139" s="238">
        <f>F139-G139</f>
        <v>216000000</v>
      </c>
      <c r="I139" s="239"/>
      <c r="J139" s="240"/>
      <c r="K139" s="241"/>
      <c r="L139" s="236"/>
    </row>
    <row r="140" spans="1:12" s="23" customFormat="1" ht="27.75" customHeight="1" x14ac:dyDescent="0.25">
      <c r="A140" s="373"/>
      <c r="B140" s="242" t="s">
        <v>95</v>
      </c>
      <c r="C140" s="242" t="s">
        <v>167</v>
      </c>
      <c r="D140" s="243" t="s">
        <v>97</v>
      </c>
      <c r="E140" s="242"/>
      <c r="F140" s="244"/>
      <c r="G140" s="244"/>
      <c r="H140" s="244"/>
      <c r="I140" s="245"/>
      <c r="J140" s="246"/>
      <c r="K140" s="247"/>
      <c r="L140" s="248"/>
    </row>
    <row r="141" spans="1:12" s="23" customFormat="1" ht="15" customHeight="1" x14ac:dyDescent="0.25">
      <c r="A141" s="374"/>
      <c r="B141" s="242" t="s">
        <v>98</v>
      </c>
      <c r="C141" s="242"/>
      <c r="D141" s="243" t="s">
        <v>100</v>
      </c>
      <c r="E141" s="242"/>
      <c r="F141" s="244"/>
      <c r="G141" s="244"/>
      <c r="H141" s="244"/>
      <c r="I141" s="245"/>
      <c r="J141" s="246"/>
      <c r="K141" s="247"/>
      <c r="L141" s="248"/>
    </row>
    <row r="142" spans="1:12" s="23" customFormat="1" ht="42" customHeight="1" x14ac:dyDescent="0.25">
      <c r="A142" s="374"/>
      <c r="B142" s="242" t="s">
        <v>101</v>
      </c>
      <c r="C142" s="242" t="s">
        <v>79</v>
      </c>
      <c r="D142" s="243">
        <v>1</v>
      </c>
      <c r="E142" s="242"/>
      <c r="F142" s="244"/>
      <c r="G142" s="244"/>
      <c r="H142" s="244"/>
      <c r="I142" s="245"/>
      <c r="J142" s="246"/>
      <c r="K142" s="247"/>
      <c r="L142" s="248"/>
    </row>
    <row r="143" spans="1:12" s="23" customFormat="1" ht="15" customHeight="1" x14ac:dyDescent="0.25">
      <c r="A143" s="374"/>
      <c r="B143" s="242" t="s">
        <v>102</v>
      </c>
      <c r="C143" s="242"/>
      <c r="D143" s="243"/>
      <c r="E143" s="242"/>
      <c r="F143" s="244"/>
      <c r="G143" s="244"/>
      <c r="H143" s="244"/>
      <c r="I143" s="245"/>
      <c r="J143" s="246"/>
      <c r="K143" s="247"/>
      <c r="L143" s="248"/>
    </row>
    <row r="144" spans="1:12" s="23" customFormat="1" ht="15" customHeight="1" x14ac:dyDescent="0.25">
      <c r="A144" s="375"/>
      <c r="B144" s="242" t="s">
        <v>104</v>
      </c>
      <c r="C144" s="242"/>
      <c r="D144" s="243"/>
      <c r="E144" s="242"/>
      <c r="F144" s="244"/>
      <c r="G144" s="244"/>
      <c r="H144" s="244"/>
      <c r="I144" s="245"/>
      <c r="J144" s="246"/>
      <c r="K144" s="247"/>
      <c r="L144" s="248"/>
    </row>
    <row r="145" spans="1:13" s="23" customFormat="1" ht="79.5" customHeight="1" x14ac:dyDescent="0.25">
      <c r="A145" s="249"/>
      <c r="B145" s="242" t="s">
        <v>168</v>
      </c>
      <c r="C145" s="242"/>
      <c r="D145" s="243"/>
      <c r="E145" s="242"/>
      <c r="F145" s="244"/>
      <c r="G145" s="244"/>
      <c r="H145" s="244"/>
      <c r="I145" s="245"/>
      <c r="J145" s="246"/>
      <c r="K145" s="247"/>
      <c r="L145" s="248"/>
    </row>
    <row r="146" spans="1:13" s="32" customFormat="1" ht="36.75" customHeight="1" x14ac:dyDescent="0.25">
      <c r="A146" s="229" t="s">
        <v>174</v>
      </c>
      <c r="B146" s="230" t="s">
        <v>175</v>
      </c>
      <c r="C146" s="230" t="s">
        <v>78</v>
      </c>
      <c r="D146" s="231">
        <v>1</v>
      </c>
      <c r="E146" s="237"/>
      <c r="F146" s="232">
        <v>680000000</v>
      </c>
      <c r="G146" s="238">
        <v>0</v>
      </c>
      <c r="H146" s="238">
        <f>F146-G146</f>
        <v>680000000</v>
      </c>
      <c r="I146" s="239"/>
      <c r="J146" s="240"/>
      <c r="K146" s="241"/>
      <c r="L146" s="236"/>
    </row>
    <row r="147" spans="1:13" s="23" customFormat="1" ht="31.5" customHeight="1" x14ac:dyDescent="0.25">
      <c r="A147" s="373"/>
      <c r="B147" s="242" t="s">
        <v>95</v>
      </c>
      <c r="C147" s="242" t="s">
        <v>167</v>
      </c>
      <c r="D147" s="243" t="s">
        <v>97</v>
      </c>
      <c r="E147" s="242"/>
      <c r="F147" s="244"/>
      <c r="G147" s="244"/>
      <c r="H147" s="244"/>
      <c r="I147" s="245"/>
      <c r="J147" s="246"/>
      <c r="K147" s="247"/>
      <c r="L147" s="248"/>
    </row>
    <row r="148" spans="1:13" s="23" customFormat="1" ht="15" customHeight="1" x14ac:dyDescent="0.25">
      <c r="A148" s="374"/>
      <c r="B148" s="242" t="s">
        <v>98</v>
      </c>
      <c r="C148" s="242"/>
      <c r="D148" s="243" t="s">
        <v>100</v>
      </c>
      <c r="E148" s="242"/>
      <c r="F148" s="244"/>
      <c r="G148" s="244"/>
      <c r="H148" s="244"/>
      <c r="I148" s="245"/>
      <c r="J148" s="246"/>
      <c r="K148" s="247"/>
      <c r="L148" s="248"/>
    </row>
    <row r="149" spans="1:13" s="23" customFormat="1" ht="41.25" customHeight="1" x14ac:dyDescent="0.25">
      <c r="A149" s="374"/>
      <c r="B149" s="242" t="s">
        <v>101</v>
      </c>
      <c r="C149" s="242" t="s">
        <v>78</v>
      </c>
      <c r="D149" s="243">
        <v>1</v>
      </c>
      <c r="E149" s="242"/>
      <c r="F149" s="244"/>
      <c r="G149" s="244"/>
      <c r="H149" s="244"/>
      <c r="I149" s="245"/>
      <c r="J149" s="246"/>
      <c r="K149" s="247"/>
      <c r="L149" s="248"/>
    </row>
    <row r="150" spans="1:13" s="23" customFormat="1" ht="15" customHeight="1" x14ac:dyDescent="0.25">
      <c r="A150" s="374"/>
      <c r="B150" s="242" t="s">
        <v>102</v>
      </c>
      <c r="C150" s="242"/>
      <c r="D150" s="243"/>
      <c r="E150" s="242"/>
      <c r="F150" s="244"/>
      <c r="G150" s="244"/>
      <c r="H150" s="244"/>
      <c r="I150" s="245"/>
      <c r="J150" s="246"/>
      <c r="K150" s="247"/>
      <c r="L150" s="248"/>
    </row>
    <row r="151" spans="1:13" s="23" customFormat="1" ht="15" customHeight="1" x14ac:dyDescent="0.25">
      <c r="A151" s="375"/>
      <c r="B151" s="242" t="s">
        <v>104</v>
      </c>
      <c r="C151" s="242"/>
      <c r="D151" s="243"/>
      <c r="E151" s="242"/>
      <c r="F151" s="244"/>
      <c r="G151" s="244"/>
      <c r="H151" s="244"/>
      <c r="I151" s="245"/>
      <c r="J151" s="246"/>
      <c r="K151" s="247"/>
      <c r="L151" s="248"/>
    </row>
    <row r="152" spans="1:13" s="23" customFormat="1" ht="84" customHeight="1" x14ac:dyDescent="0.25">
      <c r="A152" s="249"/>
      <c r="B152" s="242" t="s">
        <v>168</v>
      </c>
      <c r="C152" s="242"/>
      <c r="D152" s="243"/>
      <c r="E152" s="242"/>
      <c r="F152" s="244"/>
      <c r="G152" s="244"/>
      <c r="H152" s="244"/>
      <c r="I152" s="245"/>
      <c r="J152" s="246"/>
      <c r="K152" s="247"/>
      <c r="L152" s="248"/>
    </row>
    <row r="153" spans="1:13" s="32" customFormat="1" ht="24" customHeight="1" x14ac:dyDescent="0.25">
      <c r="A153" s="263">
        <v>1.1000000000000001</v>
      </c>
      <c r="B153" s="264" t="s">
        <v>33</v>
      </c>
      <c r="C153" s="264" t="s">
        <v>34</v>
      </c>
      <c r="D153" s="265">
        <v>100</v>
      </c>
      <c r="E153" s="264" t="s">
        <v>92</v>
      </c>
      <c r="F153" s="266">
        <f>SUM(F154:F237)</f>
        <v>1960000000</v>
      </c>
      <c r="G153" s="266">
        <f>SUM(G154:G237)</f>
        <v>1464000000</v>
      </c>
      <c r="H153" s="266">
        <f>SUM(H154:H237)</f>
        <v>496000000</v>
      </c>
      <c r="I153" s="233"/>
      <c r="J153" s="234"/>
      <c r="K153" s="235"/>
      <c r="L153" s="236"/>
    </row>
    <row r="154" spans="1:13" s="32" customFormat="1" ht="15" customHeight="1" x14ac:dyDescent="0.25">
      <c r="A154" s="229" t="s">
        <v>176</v>
      </c>
      <c r="B154" s="230" t="s">
        <v>177</v>
      </c>
      <c r="C154" s="230"/>
      <c r="D154" s="231"/>
      <c r="E154" s="237"/>
      <c r="F154" s="232">
        <v>8000000</v>
      </c>
      <c r="G154" s="238">
        <v>6000000</v>
      </c>
      <c r="H154" s="238">
        <f>F154-G154</f>
        <v>2000000</v>
      </c>
      <c r="I154" s="239"/>
      <c r="J154" s="240"/>
      <c r="K154" s="241"/>
      <c r="L154" s="236"/>
    </row>
    <row r="155" spans="1:13" s="23" customFormat="1" ht="24" customHeight="1" x14ac:dyDescent="0.25">
      <c r="A155" s="373"/>
      <c r="B155" s="242" t="s">
        <v>95</v>
      </c>
      <c r="C155" s="242" t="s">
        <v>178</v>
      </c>
      <c r="D155" s="243" t="s">
        <v>179</v>
      </c>
      <c r="E155" s="242"/>
      <c r="F155" s="244"/>
      <c r="G155" s="244"/>
      <c r="H155" s="244"/>
      <c r="I155" s="245"/>
      <c r="J155" s="246"/>
      <c r="K155" s="247"/>
      <c r="L155" s="248"/>
      <c r="M155" s="32"/>
    </row>
    <row r="156" spans="1:13" s="23" customFormat="1" ht="15" customHeight="1" x14ac:dyDescent="0.25">
      <c r="A156" s="374"/>
      <c r="B156" s="242" t="s">
        <v>98</v>
      </c>
      <c r="C156" s="242"/>
      <c r="D156" s="243" t="s">
        <v>100</v>
      </c>
      <c r="E156" s="242"/>
      <c r="F156" s="244"/>
      <c r="G156" s="244"/>
      <c r="H156" s="244"/>
      <c r="I156" s="245"/>
      <c r="J156" s="246"/>
      <c r="K156" s="247"/>
      <c r="L156" s="248"/>
      <c r="M156" s="32"/>
    </row>
    <row r="157" spans="1:13" s="23" customFormat="1" ht="15" customHeight="1" x14ac:dyDescent="0.25">
      <c r="A157" s="374"/>
      <c r="B157" s="242" t="s">
        <v>101</v>
      </c>
      <c r="C157" s="242"/>
      <c r="D157" s="243"/>
      <c r="E157" s="242"/>
      <c r="F157" s="244"/>
      <c r="G157" s="244"/>
      <c r="H157" s="244"/>
      <c r="I157" s="245"/>
      <c r="J157" s="246"/>
      <c r="K157" s="247"/>
      <c r="L157" s="248"/>
      <c r="M157" s="32"/>
    </row>
    <row r="158" spans="1:13" s="23" customFormat="1" ht="15" customHeight="1" x14ac:dyDescent="0.25">
      <c r="A158" s="374"/>
      <c r="B158" s="242" t="s">
        <v>102</v>
      </c>
      <c r="C158" s="242"/>
      <c r="D158" s="243"/>
      <c r="E158" s="242"/>
      <c r="F158" s="244"/>
      <c r="G158" s="244"/>
      <c r="H158" s="244"/>
      <c r="I158" s="245"/>
      <c r="J158" s="246"/>
      <c r="K158" s="247"/>
      <c r="L158" s="248"/>
      <c r="M158" s="32"/>
    </row>
    <row r="159" spans="1:13" s="23" customFormat="1" ht="15" customHeight="1" x14ac:dyDescent="0.25">
      <c r="A159" s="375"/>
      <c r="B159" s="242" t="s">
        <v>104</v>
      </c>
      <c r="C159" s="242"/>
      <c r="D159" s="243"/>
      <c r="E159" s="242"/>
      <c r="F159" s="244"/>
      <c r="G159" s="244"/>
      <c r="H159" s="244"/>
      <c r="I159" s="245"/>
      <c r="J159" s="246"/>
      <c r="K159" s="247"/>
      <c r="L159" s="248"/>
      <c r="M159" s="32"/>
    </row>
    <row r="160" spans="1:13" s="23" customFormat="1" ht="21" customHeight="1" x14ac:dyDescent="0.25">
      <c r="A160" s="249"/>
      <c r="B160" s="242" t="s">
        <v>180</v>
      </c>
      <c r="C160" s="242"/>
      <c r="D160" s="243"/>
      <c r="E160" s="242"/>
      <c r="F160" s="244"/>
      <c r="G160" s="244"/>
      <c r="H160" s="244"/>
      <c r="I160" s="245"/>
      <c r="J160" s="246"/>
      <c r="K160" s="247"/>
      <c r="L160" s="248"/>
      <c r="M160" s="32"/>
    </row>
    <row r="161" spans="1:12" s="32" customFormat="1" ht="15" customHeight="1" x14ac:dyDescent="0.25">
      <c r="A161" s="229" t="s">
        <v>181</v>
      </c>
      <c r="B161" s="230" t="s">
        <v>182</v>
      </c>
      <c r="C161" s="230" t="s">
        <v>40</v>
      </c>
      <c r="D161" s="231">
        <v>2200</v>
      </c>
      <c r="E161" s="237"/>
      <c r="F161" s="232">
        <v>18000000</v>
      </c>
      <c r="G161" s="238">
        <v>18000000</v>
      </c>
      <c r="H161" s="238">
        <f>F161-G161</f>
        <v>0</v>
      </c>
      <c r="I161" s="239"/>
      <c r="J161" s="240"/>
      <c r="K161" s="241"/>
      <c r="L161" s="236"/>
    </row>
    <row r="162" spans="1:12" s="23" customFormat="1" ht="15" customHeight="1" x14ac:dyDescent="0.25">
      <c r="A162" s="373"/>
      <c r="B162" s="242" t="s">
        <v>95</v>
      </c>
      <c r="C162" s="242" t="s">
        <v>178</v>
      </c>
      <c r="D162" s="243" t="s">
        <v>179</v>
      </c>
      <c r="E162" s="242"/>
      <c r="F162" s="244"/>
      <c r="G162" s="244"/>
      <c r="H162" s="244"/>
      <c r="I162" s="245"/>
      <c r="J162" s="246"/>
      <c r="K162" s="247"/>
      <c r="L162" s="248"/>
    </row>
    <row r="163" spans="1:12" s="23" customFormat="1" ht="15" customHeight="1" x14ac:dyDescent="0.25">
      <c r="A163" s="374"/>
      <c r="B163" s="242" t="s">
        <v>98</v>
      </c>
      <c r="C163" s="242" t="s">
        <v>99</v>
      </c>
      <c r="D163" s="243" t="s">
        <v>100</v>
      </c>
      <c r="E163" s="242"/>
      <c r="F163" s="244"/>
      <c r="G163" s="244"/>
      <c r="H163" s="244"/>
      <c r="I163" s="245"/>
      <c r="J163" s="246"/>
      <c r="K163" s="247"/>
      <c r="L163" s="248"/>
    </row>
    <row r="164" spans="1:12" s="23" customFormat="1" ht="18.75" customHeight="1" x14ac:dyDescent="0.25">
      <c r="A164" s="374"/>
      <c r="B164" s="242" t="s">
        <v>101</v>
      </c>
      <c r="C164" s="242" t="s">
        <v>40</v>
      </c>
      <c r="D164" s="243">
        <v>2200</v>
      </c>
      <c r="E164" s="242"/>
      <c r="F164" s="244"/>
      <c r="G164" s="244"/>
      <c r="H164" s="244"/>
      <c r="I164" s="245"/>
      <c r="J164" s="246"/>
      <c r="K164" s="247"/>
      <c r="L164" s="248"/>
    </row>
    <row r="165" spans="1:12" s="23" customFormat="1" ht="15" customHeight="1" x14ac:dyDescent="0.25">
      <c r="A165" s="374"/>
      <c r="B165" s="242" t="s">
        <v>102</v>
      </c>
      <c r="C165" s="242" t="s">
        <v>183</v>
      </c>
      <c r="D165" s="250">
        <v>1</v>
      </c>
      <c r="E165" s="251"/>
      <c r="F165" s="244"/>
      <c r="G165" s="244"/>
      <c r="H165" s="244"/>
      <c r="I165" s="245"/>
      <c r="J165" s="246"/>
      <c r="K165" s="247"/>
      <c r="L165" s="248"/>
    </row>
    <row r="166" spans="1:12" s="23" customFormat="1" ht="15" customHeight="1" x14ac:dyDescent="0.25">
      <c r="A166" s="375"/>
      <c r="B166" s="242" t="s">
        <v>104</v>
      </c>
      <c r="C166" s="242" t="s">
        <v>184</v>
      </c>
      <c r="D166" s="243"/>
      <c r="E166" s="242"/>
      <c r="F166" s="244"/>
      <c r="G166" s="244"/>
      <c r="H166" s="244"/>
      <c r="I166" s="245"/>
      <c r="J166" s="246"/>
      <c r="K166" s="247"/>
      <c r="L166" s="248"/>
    </row>
    <row r="167" spans="1:12" s="23" customFormat="1" ht="53.25" customHeight="1" x14ac:dyDescent="0.25">
      <c r="A167" s="249"/>
      <c r="B167" s="242" t="s">
        <v>185</v>
      </c>
      <c r="C167" s="242"/>
      <c r="D167" s="243"/>
      <c r="E167" s="242"/>
      <c r="F167" s="244"/>
      <c r="G167" s="244"/>
      <c r="H167" s="244"/>
      <c r="I167" s="245"/>
      <c r="J167" s="246"/>
      <c r="K167" s="247"/>
      <c r="L167" s="248"/>
    </row>
    <row r="168" spans="1:12" s="32" customFormat="1" ht="30" customHeight="1" x14ac:dyDescent="0.25">
      <c r="A168" s="229" t="s">
        <v>186</v>
      </c>
      <c r="B168" s="230" t="s">
        <v>187</v>
      </c>
      <c r="C168" s="230" t="s">
        <v>39</v>
      </c>
      <c r="D168" s="231">
        <v>12</v>
      </c>
      <c r="E168" s="237"/>
      <c r="F168" s="232">
        <v>303000000</v>
      </c>
      <c r="G168" s="238">
        <v>220000000</v>
      </c>
      <c r="H168" s="238">
        <f>F168-G168</f>
        <v>83000000</v>
      </c>
      <c r="I168" s="239"/>
      <c r="J168" s="240"/>
      <c r="K168" s="241"/>
      <c r="L168" s="236"/>
    </row>
    <row r="169" spans="1:12" s="23" customFormat="1" ht="15" customHeight="1" x14ac:dyDescent="0.25">
      <c r="A169" s="373"/>
      <c r="B169" s="242" t="s">
        <v>95</v>
      </c>
      <c r="C169" s="242" t="s">
        <v>178</v>
      </c>
      <c r="D169" s="243" t="s">
        <v>179</v>
      </c>
      <c r="E169" s="242"/>
      <c r="F169" s="244"/>
      <c r="G169" s="244"/>
      <c r="H169" s="244"/>
      <c r="I169" s="245"/>
      <c r="J169" s="246"/>
      <c r="K169" s="247"/>
      <c r="L169" s="248"/>
    </row>
    <row r="170" spans="1:12" s="23" customFormat="1" ht="15" customHeight="1" x14ac:dyDescent="0.25">
      <c r="A170" s="374"/>
      <c r="B170" s="242" t="s">
        <v>98</v>
      </c>
      <c r="C170" s="242" t="s">
        <v>99</v>
      </c>
      <c r="D170" s="243" t="s">
        <v>100</v>
      </c>
      <c r="E170" s="242"/>
      <c r="F170" s="244"/>
      <c r="G170" s="244"/>
      <c r="H170" s="244"/>
      <c r="I170" s="245"/>
      <c r="J170" s="246"/>
      <c r="K170" s="247"/>
      <c r="L170" s="248"/>
    </row>
    <row r="171" spans="1:12" s="23" customFormat="1" ht="15" customHeight="1" x14ac:dyDescent="0.25">
      <c r="A171" s="374"/>
      <c r="B171" s="242" t="s">
        <v>101</v>
      </c>
      <c r="C171" s="242" t="s">
        <v>39</v>
      </c>
      <c r="D171" s="243">
        <v>12</v>
      </c>
      <c r="E171" s="242"/>
      <c r="F171" s="244"/>
      <c r="G171" s="244"/>
      <c r="H171" s="244"/>
      <c r="I171" s="245"/>
      <c r="J171" s="246"/>
      <c r="K171" s="247"/>
      <c r="L171" s="248"/>
    </row>
    <row r="172" spans="1:12" s="23" customFormat="1" ht="15" customHeight="1" x14ac:dyDescent="0.25">
      <c r="A172" s="374"/>
      <c r="B172" s="242" t="s">
        <v>102</v>
      </c>
      <c r="C172" s="242" t="s">
        <v>188</v>
      </c>
      <c r="D172" s="250">
        <v>1</v>
      </c>
      <c r="E172" s="251"/>
      <c r="F172" s="244"/>
      <c r="G172" s="244"/>
      <c r="H172" s="244"/>
      <c r="I172" s="245"/>
      <c r="J172" s="246"/>
      <c r="K172" s="247"/>
      <c r="L172" s="248"/>
    </row>
    <row r="173" spans="1:12" s="23" customFormat="1" ht="15" customHeight="1" x14ac:dyDescent="0.25">
      <c r="A173" s="375"/>
      <c r="B173" s="242" t="s">
        <v>104</v>
      </c>
      <c r="C173" s="242" t="s">
        <v>184</v>
      </c>
      <c r="D173" s="243"/>
      <c r="E173" s="242"/>
      <c r="F173" s="244"/>
      <c r="G173" s="244"/>
      <c r="H173" s="244"/>
      <c r="I173" s="245"/>
      <c r="J173" s="246"/>
      <c r="K173" s="247"/>
      <c r="L173" s="248"/>
    </row>
    <row r="174" spans="1:12" s="23" customFormat="1" ht="81" customHeight="1" x14ac:dyDescent="0.25">
      <c r="A174" s="249"/>
      <c r="B174" s="242" t="s">
        <v>189</v>
      </c>
      <c r="C174" s="242"/>
      <c r="D174" s="243"/>
      <c r="E174" s="242"/>
      <c r="F174" s="244"/>
      <c r="G174" s="244"/>
      <c r="H174" s="244"/>
      <c r="I174" s="245"/>
      <c r="J174" s="246"/>
      <c r="K174" s="247"/>
      <c r="L174" s="248"/>
    </row>
    <row r="175" spans="1:12" s="32" customFormat="1" ht="30.75" customHeight="1" x14ac:dyDescent="0.25">
      <c r="A175" s="229" t="s">
        <v>190</v>
      </c>
      <c r="B175" s="230" t="s">
        <v>191</v>
      </c>
      <c r="C175" s="230" t="s">
        <v>13</v>
      </c>
      <c r="D175" s="231">
        <v>70</v>
      </c>
      <c r="E175" s="237"/>
      <c r="F175" s="232">
        <v>146000000</v>
      </c>
      <c r="G175" s="238">
        <v>0</v>
      </c>
      <c r="H175" s="238">
        <f>F175-G175</f>
        <v>146000000</v>
      </c>
      <c r="I175" s="239"/>
      <c r="J175" s="240"/>
      <c r="K175" s="241"/>
      <c r="L175" s="236" t="s">
        <v>192</v>
      </c>
    </row>
    <row r="176" spans="1:12" s="23" customFormat="1" ht="26.25" customHeight="1" x14ac:dyDescent="0.25">
      <c r="A176" s="373"/>
      <c r="B176" s="242" t="s">
        <v>95</v>
      </c>
      <c r="C176" s="242" t="s">
        <v>178</v>
      </c>
      <c r="D176" s="243" t="s">
        <v>179</v>
      </c>
      <c r="E176" s="242"/>
      <c r="F176" s="244"/>
      <c r="G176" s="244"/>
      <c r="H176" s="244"/>
      <c r="I176" s="245"/>
      <c r="J176" s="246"/>
      <c r="K176" s="247"/>
      <c r="L176" s="248"/>
    </row>
    <row r="177" spans="1:14" s="23" customFormat="1" ht="15" customHeight="1" x14ac:dyDescent="0.25">
      <c r="A177" s="374"/>
      <c r="B177" s="242" t="s">
        <v>98</v>
      </c>
      <c r="C177" s="242" t="s">
        <v>99</v>
      </c>
      <c r="D177" s="243" t="s">
        <v>100</v>
      </c>
      <c r="E177" s="242"/>
      <c r="F177" s="244"/>
      <c r="G177" s="244"/>
      <c r="H177" s="244"/>
      <c r="I177" s="245"/>
      <c r="J177" s="246"/>
      <c r="K177" s="247"/>
      <c r="L177" s="248"/>
    </row>
    <row r="178" spans="1:14" s="23" customFormat="1" ht="29.25" customHeight="1" x14ac:dyDescent="0.25">
      <c r="A178" s="374"/>
      <c r="B178" s="242" t="s">
        <v>101</v>
      </c>
      <c r="C178" s="242" t="s">
        <v>13</v>
      </c>
      <c r="D178" s="243">
        <v>70</v>
      </c>
      <c r="E178" s="242"/>
      <c r="F178" s="244"/>
      <c r="G178" s="244"/>
      <c r="H178" s="244"/>
      <c r="I178" s="245"/>
      <c r="J178" s="246"/>
      <c r="K178" s="247"/>
      <c r="L178" s="248"/>
    </row>
    <row r="179" spans="1:14" s="23" customFormat="1" ht="26.25" customHeight="1" x14ac:dyDescent="0.25">
      <c r="A179" s="374"/>
      <c r="B179" s="242" t="s">
        <v>102</v>
      </c>
      <c r="C179" s="242" t="s">
        <v>193</v>
      </c>
      <c r="D179" s="250">
        <v>1</v>
      </c>
      <c r="E179" s="251"/>
      <c r="F179" s="244"/>
      <c r="G179" s="244"/>
      <c r="H179" s="244"/>
      <c r="I179" s="245"/>
      <c r="J179" s="246"/>
      <c r="K179" s="247"/>
      <c r="L179" s="248"/>
    </row>
    <row r="180" spans="1:14" s="23" customFormat="1" ht="15" customHeight="1" x14ac:dyDescent="0.25">
      <c r="A180" s="375"/>
      <c r="B180" s="242" t="s">
        <v>104</v>
      </c>
      <c r="C180" s="242" t="s">
        <v>184</v>
      </c>
      <c r="D180" s="243"/>
      <c r="E180" s="242"/>
      <c r="F180" s="244"/>
      <c r="G180" s="244"/>
      <c r="H180" s="244"/>
      <c r="I180" s="245"/>
      <c r="J180" s="246"/>
      <c r="K180" s="247"/>
      <c r="L180" s="248"/>
    </row>
    <row r="181" spans="1:14" s="23" customFormat="1" ht="69" customHeight="1" x14ac:dyDescent="0.25">
      <c r="A181" s="249"/>
      <c r="B181" s="242" t="s">
        <v>189</v>
      </c>
      <c r="C181" s="242"/>
      <c r="D181" s="243"/>
      <c r="E181" s="242"/>
      <c r="F181" s="244"/>
      <c r="G181" s="244"/>
      <c r="H181" s="244"/>
      <c r="I181" s="245"/>
      <c r="J181" s="246"/>
      <c r="K181" s="247"/>
      <c r="L181" s="248"/>
    </row>
    <row r="182" spans="1:14" s="32" customFormat="1" ht="53.25" customHeight="1" x14ac:dyDescent="0.25">
      <c r="A182" s="229" t="s">
        <v>194</v>
      </c>
      <c r="B182" s="230" t="s">
        <v>195</v>
      </c>
      <c r="C182" s="230" t="s">
        <v>38</v>
      </c>
      <c r="D182" s="231">
        <v>12</v>
      </c>
      <c r="E182" s="237"/>
      <c r="F182" s="232">
        <v>723000000</v>
      </c>
      <c r="G182" s="238">
        <v>654000000</v>
      </c>
      <c r="H182" s="238">
        <f>F182-G182</f>
        <v>69000000</v>
      </c>
      <c r="I182" s="239"/>
      <c r="J182" s="240"/>
      <c r="K182" s="241"/>
      <c r="L182" s="248" t="s">
        <v>196</v>
      </c>
      <c r="N182" s="32" t="s">
        <v>461</v>
      </c>
    </row>
    <row r="183" spans="1:14" s="23" customFormat="1" ht="25.5" customHeight="1" x14ac:dyDescent="0.25">
      <c r="A183" s="373"/>
      <c r="B183" s="242" t="s">
        <v>95</v>
      </c>
      <c r="C183" s="242" t="s">
        <v>178</v>
      </c>
      <c r="D183" s="243" t="s">
        <v>179</v>
      </c>
      <c r="E183" s="242"/>
      <c r="F183" s="244"/>
      <c r="G183" s="244"/>
      <c r="H183" s="244"/>
      <c r="I183" s="245"/>
      <c r="J183" s="246"/>
      <c r="K183" s="247"/>
      <c r="L183" s="248"/>
    </row>
    <row r="184" spans="1:14" s="23" customFormat="1" ht="15" customHeight="1" x14ac:dyDescent="0.25">
      <c r="A184" s="374"/>
      <c r="B184" s="242" t="s">
        <v>98</v>
      </c>
      <c r="C184" s="242" t="s">
        <v>99</v>
      </c>
      <c r="D184" s="243" t="s">
        <v>100</v>
      </c>
      <c r="E184" s="242"/>
      <c r="F184" s="244"/>
      <c r="G184" s="244"/>
      <c r="H184" s="244"/>
      <c r="I184" s="245"/>
      <c r="J184" s="246"/>
      <c r="K184" s="247"/>
      <c r="L184" s="248"/>
    </row>
    <row r="185" spans="1:14" s="23" customFormat="1" ht="39.75" customHeight="1" x14ac:dyDescent="0.25">
      <c r="A185" s="374"/>
      <c r="B185" s="242" t="s">
        <v>101</v>
      </c>
      <c r="C185" s="242" t="s">
        <v>38</v>
      </c>
      <c r="D185" s="243">
        <v>12</v>
      </c>
      <c r="E185" s="242"/>
      <c r="F185" s="244"/>
      <c r="G185" s="244"/>
      <c r="H185" s="244"/>
      <c r="I185" s="245"/>
      <c r="J185" s="246"/>
      <c r="K185" s="247"/>
      <c r="L185" s="248"/>
    </row>
    <row r="186" spans="1:14" s="23" customFormat="1" ht="29.25" customHeight="1" x14ac:dyDescent="0.25">
      <c r="A186" s="374"/>
      <c r="B186" s="242" t="s">
        <v>102</v>
      </c>
      <c r="C186" s="242" t="s">
        <v>197</v>
      </c>
      <c r="D186" s="250">
        <v>1</v>
      </c>
      <c r="E186" s="251"/>
      <c r="F186" s="244"/>
      <c r="G186" s="244"/>
      <c r="H186" s="244"/>
      <c r="I186" s="245"/>
      <c r="J186" s="246"/>
      <c r="K186" s="247"/>
      <c r="L186" s="248"/>
    </row>
    <row r="187" spans="1:14" s="23" customFormat="1" ht="15" customHeight="1" x14ac:dyDescent="0.25">
      <c r="A187" s="375"/>
      <c r="B187" s="242" t="s">
        <v>104</v>
      </c>
      <c r="C187" s="242" t="s">
        <v>184</v>
      </c>
      <c r="D187" s="243"/>
      <c r="E187" s="242"/>
      <c r="F187" s="244"/>
      <c r="G187" s="244"/>
      <c r="H187" s="244"/>
      <c r="I187" s="245"/>
      <c r="J187" s="246"/>
      <c r="K187" s="247"/>
      <c r="L187" s="248"/>
    </row>
    <row r="188" spans="1:14" s="23" customFormat="1" ht="78.75" customHeight="1" x14ac:dyDescent="0.25">
      <c r="A188" s="249"/>
      <c r="B188" s="242" t="s">
        <v>189</v>
      </c>
      <c r="C188" s="242"/>
      <c r="D188" s="243"/>
      <c r="E188" s="242"/>
      <c r="F188" s="244"/>
      <c r="G188" s="244"/>
      <c r="H188" s="244"/>
      <c r="I188" s="245"/>
      <c r="J188" s="246"/>
      <c r="K188" s="247"/>
      <c r="L188" s="248"/>
    </row>
    <row r="189" spans="1:14" s="32" customFormat="1" ht="27.75" customHeight="1" x14ac:dyDescent="0.25">
      <c r="A189" s="229" t="s">
        <v>198</v>
      </c>
      <c r="B189" s="230" t="s">
        <v>199</v>
      </c>
      <c r="C189" s="230" t="s">
        <v>35</v>
      </c>
      <c r="D189" s="231">
        <v>12</v>
      </c>
      <c r="E189" s="237"/>
      <c r="F189" s="232">
        <v>55000000</v>
      </c>
      <c r="G189" s="238">
        <v>55000000</v>
      </c>
      <c r="H189" s="238">
        <f>F189-G189</f>
        <v>0</v>
      </c>
      <c r="I189" s="239"/>
      <c r="J189" s="240"/>
      <c r="K189" s="241"/>
      <c r="L189" s="236" t="s">
        <v>109</v>
      </c>
    </row>
    <row r="190" spans="1:14" s="23" customFormat="1" ht="28.5" customHeight="1" x14ac:dyDescent="0.25">
      <c r="A190" s="373"/>
      <c r="B190" s="242" t="s">
        <v>95</v>
      </c>
      <c r="C190" s="242" t="s">
        <v>178</v>
      </c>
      <c r="D190" s="243" t="s">
        <v>179</v>
      </c>
      <c r="E190" s="242"/>
      <c r="F190" s="244"/>
      <c r="G190" s="244"/>
      <c r="H190" s="244"/>
      <c r="I190" s="245"/>
      <c r="J190" s="246"/>
      <c r="K190" s="247"/>
      <c r="L190" s="248"/>
    </row>
    <row r="191" spans="1:14" s="23" customFormat="1" ht="15" customHeight="1" x14ac:dyDescent="0.25">
      <c r="A191" s="374"/>
      <c r="B191" s="242" t="s">
        <v>98</v>
      </c>
      <c r="C191" s="242" t="s">
        <v>99</v>
      </c>
      <c r="D191" s="243" t="s">
        <v>100</v>
      </c>
      <c r="E191" s="242"/>
      <c r="F191" s="244"/>
      <c r="G191" s="244"/>
      <c r="H191" s="244"/>
      <c r="I191" s="245"/>
      <c r="J191" s="246"/>
      <c r="K191" s="247"/>
      <c r="L191" s="248"/>
    </row>
    <row r="192" spans="1:14" s="23" customFormat="1" ht="30.75" customHeight="1" x14ac:dyDescent="0.25">
      <c r="A192" s="374"/>
      <c r="B192" s="242" t="s">
        <v>101</v>
      </c>
      <c r="C192" s="242" t="s">
        <v>35</v>
      </c>
      <c r="D192" s="243">
        <v>12</v>
      </c>
      <c r="E192" s="242"/>
      <c r="F192" s="244"/>
      <c r="G192" s="244"/>
      <c r="H192" s="244"/>
      <c r="I192" s="245"/>
      <c r="J192" s="246"/>
      <c r="K192" s="247"/>
      <c r="L192" s="248"/>
    </row>
    <row r="193" spans="1:12" s="23" customFormat="1" ht="15" customHeight="1" x14ac:dyDescent="0.25">
      <c r="A193" s="374"/>
      <c r="B193" s="242" t="s">
        <v>102</v>
      </c>
      <c r="C193" s="242" t="s">
        <v>200</v>
      </c>
      <c r="D193" s="250">
        <v>1</v>
      </c>
      <c r="E193" s="251"/>
      <c r="F193" s="244"/>
      <c r="G193" s="244"/>
      <c r="H193" s="244"/>
      <c r="I193" s="245"/>
      <c r="J193" s="246"/>
      <c r="K193" s="247"/>
      <c r="L193" s="248"/>
    </row>
    <row r="194" spans="1:12" s="23" customFormat="1" ht="15" customHeight="1" x14ac:dyDescent="0.25">
      <c r="A194" s="375"/>
      <c r="B194" s="242" t="s">
        <v>104</v>
      </c>
      <c r="C194" s="242" t="s">
        <v>184</v>
      </c>
      <c r="D194" s="243"/>
      <c r="E194" s="242"/>
      <c r="F194" s="244"/>
      <c r="G194" s="244"/>
      <c r="H194" s="244"/>
      <c r="I194" s="245"/>
      <c r="J194" s="246"/>
      <c r="K194" s="247"/>
      <c r="L194" s="248"/>
    </row>
    <row r="195" spans="1:12" s="23" customFormat="1" ht="70.5" customHeight="1" x14ac:dyDescent="0.25">
      <c r="A195" s="249"/>
      <c r="B195" s="242" t="s">
        <v>189</v>
      </c>
      <c r="C195" s="242"/>
      <c r="D195" s="243"/>
      <c r="E195" s="242"/>
      <c r="F195" s="244"/>
      <c r="G195" s="244"/>
      <c r="H195" s="244"/>
      <c r="I195" s="245"/>
      <c r="J195" s="246"/>
      <c r="K195" s="247"/>
      <c r="L195" s="248"/>
    </row>
    <row r="196" spans="1:12" s="32" customFormat="1" ht="30.75" customHeight="1" x14ac:dyDescent="0.25">
      <c r="A196" s="229" t="s">
        <v>201</v>
      </c>
      <c r="B196" s="230" t="s">
        <v>202</v>
      </c>
      <c r="C196" s="230" t="s">
        <v>36</v>
      </c>
      <c r="D196" s="231">
        <v>1</v>
      </c>
      <c r="E196" s="237"/>
      <c r="F196" s="232">
        <v>51000000</v>
      </c>
      <c r="G196" s="238">
        <v>51000000</v>
      </c>
      <c r="H196" s="238">
        <f>F196-G196</f>
        <v>0</v>
      </c>
      <c r="I196" s="239"/>
      <c r="J196" s="240"/>
      <c r="K196" s="241"/>
      <c r="L196" s="236"/>
    </row>
    <row r="197" spans="1:12" s="23" customFormat="1" ht="29.25" customHeight="1" x14ac:dyDescent="0.25">
      <c r="A197" s="373"/>
      <c r="B197" s="242" t="s">
        <v>95</v>
      </c>
      <c r="C197" s="242" t="s">
        <v>178</v>
      </c>
      <c r="D197" s="243" t="s">
        <v>179</v>
      </c>
      <c r="E197" s="242"/>
      <c r="F197" s="244"/>
      <c r="G197" s="244"/>
      <c r="H197" s="244"/>
      <c r="I197" s="245"/>
      <c r="J197" s="246"/>
      <c r="K197" s="247"/>
      <c r="L197" s="248"/>
    </row>
    <row r="198" spans="1:12" s="23" customFormat="1" ht="15" customHeight="1" x14ac:dyDescent="0.25">
      <c r="A198" s="374"/>
      <c r="B198" s="242" t="s">
        <v>98</v>
      </c>
      <c r="C198" s="242" t="s">
        <v>99</v>
      </c>
      <c r="D198" s="243" t="s">
        <v>100</v>
      </c>
      <c r="E198" s="242"/>
      <c r="F198" s="244"/>
      <c r="G198" s="244"/>
      <c r="H198" s="244"/>
      <c r="I198" s="245"/>
      <c r="J198" s="246"/>
      <c r="K198" s="247"/>
      <c r="L198" s="248"/>
    </row>
    <row r="199" spans="1:12" s="23" customFormat="1" ht="27.75" customHeight="1" x14ac:dyDescent="0.25">
      <c r="A199" s="374"/>
      <c r="B199" s="242" t="s">
        <v>101</v>
      </c>
      <c r="C199" s="242" t="s">
        <v>36</v>
      </c>
      <c r="D199" s="243">
        <v>1</v>
      </c>
      <c r="E199" s="242"/>
      <c r="F199" s="244"/>
      <c r="G199" s="244"/>
      <c r="H199" s="244"/>
      <c r="I199" s="245"/>
      <c r="J199" s="246"/>
      <c r="K199" s="247"/>
      <c r="L199" s="248"/>
    </row>
    <row r="200" spans="1:12" s="23" customFormat="1" ht="24" customHeight="1" x14ac:dyDescent="0.25">
      <c r="A200" s="374"/>
      <c r="B200" s="242" t="s">
        <v>102</v>
      </c>
      <c r="C200" s="242" t="s">
        <v>5</v>
      </c>
      <c r="D200" s="250">
        <v>1</v>
      </c>
      <c r="E200" s="251"/>
      <c r="F200" s="244"/>
      <c r="G200" s="244"/>
      <c r="H200" s="244"/>
      <c r="I200" s="245"/>
      <c r="J200" s="246"/>
      <c r="K200" s="247"/>
      <c r="L200" s="248"/>
    </row>
    <row r="201" spans="1:12" s="23" customFormat="1" ht="15" customHeight="1" x14ac:dyDescent="0.25">
      <c r="A201" s="375"/>
      <c r="B201" s="242" t="s">
        <v>104</v>
      </c>
      <c r="C201" s="242" t="s">
        <v>184</v>
      </c>
      <c r="D201" s="243"/>
      <c r="E201" s="242"/>
      <c r="F201" s="244"/>
      <c r="G201" s="244"/>
      <c r="H201" s="244"/>
      <c r="I201" s="245"/>
      <c r="J201" s="246"/>
      <c r="K201" s="247"/>
      <c r="L201" s="248"/>
    </row>
    <row r="202" spans="1:12" s="23" customFormat="1" ht="15" customHeight="1" x14ac:dyDescent="0.25">
      <c r="A202" s="249"/>
      <c r="B202" s="242" t="s">
        <v>203</v>
      </c>
      <c r="C202" s="242"/>
      <c r="D202" s="243"/>
      <c r="E202" s="242"/>
      <c r="F202" s="244"/>
      <c r="G202" s="244"/>
      <c r="H202" s="244"/>
      <c r="I202" s="245"/>
      <c r="J202" s="246"/>
      <c r="K202" s="247"/>
      <c r="L202" s="248"/>
    </row>
    <row r="203" spans="1:12" s="32" customFormat="1" ht="41.25" customHeight="1" x14ac:dyDescent="0.25">
      <c r="A203" s="229" t="s">
        <v>204</v>
      </c>
      <c r="B203" s="230" t="s">
        <v>205</v>
      </c>
      <c r="C203" s="230" t="s">
        <v>41</v>
      </c>
      <c r="D203" s="231">
        <v>12</v>
      </c>
      <c r="E203" s="237"/>
      <c r="F203" s="232">
        <v>18000000</v>
      </c>
      <c r="G203" s="238">
        <v>18000000</v>
      </c>
      <c r="H203" s="238">
        <f>F203-G203</f>
        <v>0</v>
      </c>
      <c r="I203" s="239"/>
      <c r="J203" s="240"/>
      <c r="K203" s="241"/>
      <c r="L203" s="236"/>
    </row>
    <row r="204" spans="1:12" s="23" customFormat="1" ht="24" customHeight="1" x14ac:dyDescent="0.25">
      <c r="A204" s="373"/>
      <c r="B204" s="242" t="s">
        <v>95</v>
      </c>
      <c r="C204" s="242" t="s">
        <v>178</v>
      </c>
      <c r="D204" s="243" t="s">
        <v>179</v>
      </c>
      <c r="E204" s="242"/>
      <c r="F204" s="244"/>
      <c r="G204" s="244"/>
      <c r="H204" s="244"/>
      <c r="I204" s="245"/>
      <c r="J204" s="246"/>
      <c r="K204" s="247"/>
      <c r="L204" s="248"/>
    </row>
    <row r="205" spans="1:12" s="23" customFormat="1" ht="15" customHeight="1" x14ac:dyDescent="0.25">
      <c r="A205" s="374"/>
      <c r="B205" s="242" t="s">
        <v>98</v>
      </c>
      <c r="C205" s="242" t="s">
        <v>99</v>
      </c>
      <c r="D205" s="243" t="s">
        <v>100</v>
      </c>
      <c r="E205" s="242"/>
      <c r="F205" s="244"/>
      <c r="G205" s="244"/>
      <c r="H205" s="244"/>
      <c r="I205" s="245"/>
      <c r="J205" s="246"/>
      <c r="K205" s="247"/>
      <c r="L205" s="248"/>
    </row>
    <row r="206" spans="1:12" s="23" customFormat="1" ht="47.25" customHeight="1" x14ac:dyDescent="0.25">
      <c r="A206" s="374"/>
      <c r="B206" s="242" t="s">
        <v>101</v>
      </c>
      <c r="C206" s="242" t="s">
        <v>41</v>
      </c>
      <c r="D206" s="243">
        <v>12</v>
      </c>
      <c r="E206" s="242"/>
      <c r="F206" s="244"/>
      <c r="G206" s="244"/>
      <c r="H206" s="244"/>
      <c r="I206" s="245"/>
      <c r="J206" s="246"/>
      <c r="K206" s="247"/>
      <c r="L206" s="248"/>
    </row>
    <row r="207" spans="1:12" s="23" customFormat="1" ht="29.25" customHeight="1" x14ac:dyDescent="0.25">
      <c r="A207" s="374"/>
      <c r="B207" s="242" t="s">
        <v>102</v>
      </c>
      <c r="C207" s="242" t="s">
        <v>206</v>
      </c>
      <c r="D207" s="250">
        <v>1</v>
      </c>
      <c r="E207" s="251"/>
      <c r="F207" s="244"/>
      <c r="G207" s="244"/>
      <c r="H207" s="244"/>
      <c r="I207" s="245"/>
      <c r="J207" s="246"/>
      <c r="K207" s="247"/>
      <c r="L207" s="248"/>
    </row>
    <row r="208" spans="1:12" s="23" customFormat="1" ht="16.5" customHeight="1" x14ac:dyDescent="0.25">
      <c r="A208" s="375"/>
      <c r="B208" s="242" t="s">
        <v>104</v>
      </c>
      <c r="C208" s="242" t="s">
        <v>184</v>
      </c>
      <c r="D208" s="243"/>
      <c r="E208" s="242"/>
      <c r="F208" s="244"/>
      <c r="G208" s="244"/>
      <c r="H208" s="244"/>
      <c r="I208" s="245"/>
      <c r="J208" s="246"/>
      <c r="K208" s="247"/>
      <c r="L208" s="248"/>
    </row>
    <row r="209" spans="1:12" s="23" customFormat="1" ht="72" customHeight="1" x14ac:dyDescent="0.25">
      <c r="A209" s="249"/>
      <c r="B209" s="242" t="s">
        <v>203</v>
      </c>
      <c r="C209" s="242"/>
      <c r="D209" s="243"/>
      <c r="E209" s="242"/>
      <c r="F209" s="244"/>
      <c r="G209" s="244"/>
      <c r="H209" s="244"/>
      <c r="I209" s="245"/>
      <c r="J209" s="246"/>
      <c r="K209" s="247"/>
      <c r="L209" s="248"/>
    </row>
    <row r="210" spans="1:12" s="32" customFormat="1" ht="30.75" customHeight="1" x14ac:dyDescent="0.25">
      <c r="A210" s="229" t="s">
        <v>207</v>
      </c>
      <c r="B210" s="230" t="s">
        <v>208</v>
      </c>
      <c r="C210" s="230" t="s">
        <v>14</v>
      </c>
      <c r="D210" s="231">
        <v>6</v>
      </c>
      <c r="E210" s="237"/>
      <c r="F210" s="232">
        <v>42000000</v>
      </c>
      <c r="G210" s="238">
        <v>40000000</v>
      </c>
      <c r="H210" s="238">
        <f>F210-G210</f>
        <v>2000000</v>
      </c>
      <c r="I210" s="239"/>
      <c r="J210" s="240"/>
      <c r="K210" s="241"/>
      <c r="L210" s="236" t="s">
        <v>209</v>
      </c>
    </row>
    <row r="211" spans="1:12" s="23" customFormat="1" ht="26.25" customHeight="1" x14ac:dyDescent="0.25">
      <c r="A211" s="373"/>
      <c r="B211" s="242" t="s">
        <v>95</v>
      </c>
      <c r="C211" s="242" t="s">
        <v>178</v>
      </c>
      <c r="D211" s="243" t="s">
        <v>179</v>
      </c>
      <c r="E211" s="242"/>
      <c r="F211" s="244"/>
      <c r="G211" s="244"/>
      <c r="H211" s="244"/>
      <c r="I211" s="245"/>
      <c r="J211" s="246"/>
      <c r="K211" s="247"/>
      <c r="L211" s="248"/>
    </row>
    <row r="212" spans="1:12" s="23" customFormat="1" ht="15" customHeight="1" x14ac:dyDescent="0.25">
      <c r="A212" s="374"/>
      <c r="B212" s="242" t="s">
        <v>98</v>
      </c>
      <c r="C212" s="242" t="s">
        <v>99</v>
      </c>
      <c r="D212" s="243" t="s">
        <v>100</v>
      </c>
      <c r="E212" s="242"/>
      <c r="F212" s="244"/>
      <c r="G212" s="244"/>
      <c r="H212" s="244"/>
      <c r="I212" s="245"/>
      <c r="J212" s="246"/>
      <c r="K212" s="247"/>
      <c r="L212" s="248"/>
    </row>
    <row r="213" spans="1:12" s="23" customFormat="1" ht="31.5" customHeight="1" x14ac:dyDescent="0.25">
      <c r="A213" s="374"/>
      <c r="B213" s="242" t="s">
        <v>101</v>
      </c>
      <c r="C213" s="242" t="s">
        <v>14</v>
      </c>
      <c r="D213" s="243">
        <v>6</v>
      </c>
      <c r="E213" s="242"/>
      <c r="F213" s="244"/>
      <c r="G213" s="244"/>
      <c r="H213" s="244"/>
      <c r="I213" s="245"/>
      <c r="J213" s="246"/>
      <c r="K213" s="247"/>
      <c r="L213" s="248"/>
    </row>
    <row r="214" spans="1:12" s="23" customFormat="1" ht="28.5" customHeight="1" x14ac:dyDescent="0.25">
      <c r="A214" s="374"/>
      <c r="B214" s="242" t="s">
        <v>102</v>
      </c>
      <c r="C214" s="242" t="s">
        <v>210</v>
      </c>
      <c r="D214" s="250">
        <v>1</v>
      </c>
      <c r="E214" s="251"/>
      <c r="F214" s="244"/>
      <c r="G214" s="244"/>
      <c r="H214" s="244"/>
      <c r="I214" s="245"/>
      <c r="J214" s="246"/>
      <c r="K214" s="247"/>
      <c r="L214" s="248"/>
    </row>
    <row r="215" spans="1:12" s="23" customFormat="1" ht="15" customHeight="1" x14ac:dyDescent="0.25">
      <c r="A215" s="375"/>
      <c r="B215" s="242" t="s">
        <v>104</v>
      </c>
      <c r="C215" s="242" t="s">
        <v>184</v>
      </c>
      <c r="D215" s="243"/>
      <c r="E215" s="242"/>
      <c r="F215" s="244"/>
      <c r="G215" s="244"/>
      <c r="H215" s="244"/>
      <c r="I215" s="245"/>
      <c r="J215" s="246"/>
      <c r="K215" s="247"/>
      <c r="L215" s="248"/>
    </row>
    <row r="216" spans="1:12" s="23" customFormat="1" ht="74.25" customHeight="1" x14ac:dyDescent="0.25">
      <c r="A216" s="249"/>
      <c r="B216" s="242" t="s">
        <v>211</v>
      </c>
      <c r="C216" s="242"/>
      <c r="D216" s="243"/>
      <c r="E216" s="242"/>
      <c r="F216" s="244"/>
      <c r="G216" s="244"/>
      <c r="H216" s="244"/>
      <c r="I216" s="245"/>
      <c r="J216" s="246"/>
      <c r="K216" s="247"/>
      <c r="L216" s="248"/>
    </row>
    <row r="217" spans="1:12" s="32" customFormat="1" ht="29.25" customHeight="1" x14ac:dyDescent="0.25">
      <c r="A217" s="229" t="s">
        <v>212</v>
      </c>
      <c r="B217" s="230" t="s">
        <v>213</v>
      </c>
      <c r="C217" s="230" t="s">
        <v>42</v>
      </c>
      <c r="D217" s="231">
        <v>12</v>
      </c>
      <c r="E217" s="237"/>
      <c r="F217" s="232">
        <v>42000000</v>
      </c>
      <c r="G217" s="238">
        <v>42000000</v>
      </c>
      <c r="H217" s="238">
        <f>F217-G217</f>
        <v>0</v>
      </c>
      <c r="I217" s="239"/>
      <c r="J217" s="240"/>
      <c r="K217" s="241"/>
      <c r="L217" s="236"/>
    </row>
    <row r="218" spans="1:12" s="23" customFormat="1" ht="24.75" customHeight="1" x14ac:dyDescent="0.25">
      <c r="A218" s="373"/>
      <c r="B218" s="242" t="s">
        <v>95</v>
      </c>
      <c r="C218" s="242" t="s">
        <v>178</v>
      </c>
      <c r="D218" s="243" t="s">
        <v>179</v>
      </c>
      <c r="E218" s="242"/>
      <c r="F218" s="244"/>
      <c r="G218" s="244"/>
      <c r="H218" s="244"/>
      <c r="I218" s="245"/>
      <c r="J218" s="246"/>
      <c r="K218" s="247"/>
      <c r="L218" s="248"/>
    </row>
    <row r="219" spans="1:12" s="23" customFormat="1" ht="15" customHeight="1" x14ac:dyDescent="0.25">
      <c r="A219" s="374"/>
      <c r="B219" s="242" t="s">
        <v>98</v>
      </c>
      <c r="C219" s="242" t="s">
        <v>99</v>
      </c>
      <c r="D219" s="243" t="s">
        <v>100</v>
      </c>
      <c r="E219" s="242"/>
      <c r="F219" s="244"/>
      <c r="G219" s="244"/>
      <c r="H219" s="244"/>
      <c r="I219" s="245"/>
      <c r="J219" s="246"/>
      <c r="K219" s="247"/>
      <c r="L219" s="248"/>
    </row>
    <row r="220" spans="1:12" s="23" customFormat="1" ht="28.5" customHeight="1" x14ac:dyDescent="0.25">
      <c r="A220" s="374"/>
      <c r="B220" s="242" t="s">
        <v>101</v>
      </c>
      <c r="C220" s="242" t="s">
        <v>42</v>
      </c>
      <c r="D220" s="243">
        <v>12</v>
      </c>
      <c r="E220" s="242"/>
      <c r="F220" s="244"/>
      <c r="G220" s="244"/>
      <c r="H220" s="244"/>
      <c r="I220" s="245"/>
      <c r="J220" s="246"/>
      <c r="K220" s="247"/>
      <c r="L220" s="248"/>
    </row>
    <row r="221" spans="1:12" s="23" customFormat="1" ht="15" customHeight="1" x14ac:dyDescent="0.25">
      <c r="A221" s="374"/>
      <c r="B221" s="242" t="s">
        <v>102</v>
      </c>
      <c r="C221" s="242" t="s">
        <v>214</v>
      </c>
      <c r="D221" s="250">
        <v>1</v>
      </c>
      <c r="E221" s="251"/>
      <c r="F221" s="244"/>
      <c r="G221" s="244"/>
      <c r="H221" s="244"/>
      <c r="I221" s="245"/>
      <c r="J221" s="246"/>
      <c r="K221" s="247"/>
      <c r="L221" s="248"/>
    </row>
    <row r="222" spans="1:12" s="23" customFormat="1" ht="15" customHeight="1" x14ac:dyDescent="0.25">
      <c r="A222" s="375"/>
      <c r="B222" s="242" t="s">
        <v>104</v>
      </c>
      <c r="C222" s="242" t="s">
        <v>184</v>
      </c>
      <c r="D222" s="243"/>
      <c r="E222" s="242"/>
      <c r="F222" s="244"/>
      <c r="G222" s="244"/>
      <c r="H222" s="244"/>
      <c r="I222" s="245"/>
      <c r="J222" s="246"/>
      <c r="K222" s="247"/>
      <c r="L222" s="248"/>
    </row>
    <row r="223" spans="1:12" s="23" customFormat="1" ht="66" customHeight="1" x14ac:dyDescent="0.25">
      <c r="A223" s="249"/>
      <c r="B223" s="242" t="s">
        <v>211</v>
      </c>
      <c r="C223" s="242"/>
      <c r="D223" s="243"/>
      <c r="E223" s="242"/>
      <c r="F223" s="244"/>
      <c r="G223" s="244"/>
      <c r="H223" s="244"/>
      <c r="I223" s="245"/>
      <c r="J223" s="246"/>
      <c r="K223" s="247"/>
      <c r="L223" s="248"/>
    </row>
    <row r="224" spans="1:12" s="32" customFormat="1" ht="37.5" customHeight="1" x14ac:dyDescent="0.25">
      <c r="A224" s="229" t="s">
        <v>215</v>
      </c>
      <c r="B224" s="230" t="s">
        <v>216</v>
      </c>
      <c r="C224" s="230" t="s">
        <v>43</v>
      </c>
      <c r="D224" s="231">
        <v>1</v>
      </c>
      <c r="E224" s="237"/>
      <c r="F224" s="232">
        <v>390000000</v>
      </c>
      <c r="G224" s="238">
        <v>300000000</v>
      </c>
      <c r="H224" s="238">
        <f>F224-G224</f>
        <v>90000000</v>
      </c>
      <c r="I224" s="239"/>
      <c r="J224" s="240"/>
      <c r="K224" s="241"/>
      <c r="L224" s="236" t="s">
        <v>217</v>
      </c>
    </row>
    <row r="225" spans="1:12" s="23" customFormat="1" ht="28.5" customHeight="1" x14ac:dyDescent="0.25">
      <c r="A225" s="373"/>
      <c r="B225" s="242" t="s">
        <v>95</v>
      </c>
      <c r="C225" s="242" t="s">
        <v>178</v>
      </c>
      <c r="D225" s="243" t="s">
        <v>179</v>
      </c>
      <c r="E225" s="242"/>
      <c r="F225" s="244"/>
      <c r="G225" s="244"/>
      <c r="H225" s="244"/>
      <c r="I225" s="245"/>
      <c r="J225" s="246"/>
      <c r="K225" s="247"/>
      <c r="L225" s="248"/>
    </row>
    <row r="226" spans="1:12" s="23" customFormat="1" ht="15" customHeight="1" x14ac:dyDescent="0.25">
      <c r="A226" s="374"/>
      <c r="B226" s="242" t="s">
        <v>98</v>
      </c>
      <c r="C226" s="242" t="s">
        <v>99</v>
      </c>
      <c r="D226" s="243" t="s">
        <v>100</v>
      </c>
      <c r="E226" s="242"/>
      <c r="F226" s="244"/>
      <c r="G226" s="244"/>
      <c r="H226" s="244"/>
      <c r="I226" s="245"/>
      <c r="J226" s="246"/>
      <c r="K226" s="247"/>
      <c r="L226" s="248"/>
    </row>
    <row r="227" spans="1:12" s="23" customFormat="1" ht="36.75" customHeight="1" x14ac:dyDescent="0.25">
      <c r="A227" s="374"/>
      <c r="B227" s="242" t="s">
        <v>101</v>
      </c>
      <c r="C227" s="242" t="s">
        <v>43</v>
      </c>
      <c r="D227" s="243">
        <v>1</v>
      </c>
      <c r="E227" s="242"/>
      <c r="F227" s="244"/>
      <c r="G227" s="244"/>
      <c r="H227" s="244"/>
      <c r="I227" s="245"/>
      <c r="J227" s="246"/>
      <c r="K227" s="247"/>
      <c r="L227" s="248"/>
    </row>
    <row r="228" spans="1:12" s="23" customFormat="1" ht="29.25" customHeight="1" x14ac:dyDescent="0.25">
      <c r="A228" s="374"/>
      <c r="B228" s="242" t="s">
        <v>102</v>
      </c>
      <c r="C228" s="242" t="s">
        <v>218</v>
      </c>
      <c r="D228" s="250">
        <v>1</v>
      </c>
      <c r="E228" s="251"/>
      <c r="F228" s="244"/>
      <c r="G228" s="244"/>
      <c r="H228" s="244"/>
      <c r="I228" s="245"/>
      <c r="J228" s="246"/>
      <c r="K228" s="247"/>
      <c r="L228" s="248"/>
    </row>
    <row r="229" spans="1:12" s="23" customFormat="1" ht="15" customHeight="1" x14ac:dyDescent="0.25">
      <c r="A229" s="375"/>
      <c r="B229" s="242" t="s">
        <v>104</v>
      </c>
      <c r="C229" s="242" t="s">
        <v>105</v>
      </c>
      <c r="D229" s="243"/>
      <c r="E229" s="242"/>
      <c r="F229" s="244"/>
      <c r="G229" s="244"/>
      <c r="H229" s="244"/>
      <c r="I229" s="245"/>
      <c r="J229" s="246"/>
      <c r="K229" s="247"/>
      <c r="L229" s="248"/>
    </row>
    <row r="230" spans="1:12" s="23" customFormat="1" ht="69.75" customHeight="1" x14ac:dyDescent="0.25">
      <c r="A230" s="249"/>
      <c r="B230" s="242" t="s">
        <v>211</v>
      </c>
      <c r="C230" s="242"/>
      <c r="D230" s="243"/>
      <c r="E230" s="242"/>
      <c r="F230" s="244"/>
      <c r="G230" s="244"/>
      <c r="H230" s="238"/>
      <c r="I230" s="245"/>
      <c r="J230" s="246"/>
      <c r="K230" s="247"/>
      <c r="L230" s="248"/>
    </row>
    <row r="231" spans="1:12" s="32" customFormat="1" ht="29.25" customHeight="1" x14ac:dyDescent="0.25">
      <c r="A231" s="229" t="s">
        <v>219</v>
      </c>
      <c r="B231" s="230" t="s">
        <v>220</v>
      </c>
      <c r="C231" s="230" t="s">
        <v>37</v>
      </c>
      <c r="D231" s="231">
        <v>12</v>
      </c>
      <c r="E231" s="237"/>
      <c r="F231" s="232">
        <v>164000000</v>
      </c>
      <c r="G231" s="238">
        <v>60000000</v>
      </c>
      <c r="H231" s="238">
        <f>F231-G231</f>
        <v>104000000</v>
      </c>
      <c r="I231" s="239"/>
      <c r="J231" s="240"/>
      <c r="K231" s="241"/>
      <c r="L231" s="236"/>
    </row>
    <row r="232" spans="1:12" s="23" customFormat="1" ht="25.5" customHeight="1" x14ac:dyDescent="0.25">
      <c r="A232" s="373"/>
      <c r="B232" s="242" t="s">
        <v>95</v>
      </c>
      <c r="C232" s="242" t="s">
        <v>178</v>
      </c>
      <c r="D232" s="243" t="s">
        <v>179</v>
      </c>
      <c r="E232" s="242"/>
      <c r="F232" s="244"/>
      <c r="G232" s="244"/>
      <c r="H232" s="244"/>
      <c r="I232" s="245"/>
      <c r="J232" s="246"/>
      <c r="K232" s="247"/>
      <c r="L232" s="248"/>
    </row>
    <row r="233" spans="1:12" s="23" customFormat="1" ht="15" customHeight="1" x14ac:dyDescent="0.25">
      <c r="A233" s="374"/>
      <c r="B233" s="242" t="s">
        <v>98</v>
      </c>
      <c r="C233" s="242" t="s">
        <v>99</v>
      </c>
      <c r="D233" s="243" t="s">
        <v>100</v>
      </c>
      <c r="E233" s="242"/>
      <c r="F233" s="244"/>
      <c r="G233" s="244"/>
      <c r="H233" s="244"/>
      <c r="I233" s="245"/>
      <c r="J233" s="246"/>
      <c r="K233" s="247"/>
      <c r="L233" s="248"/>
    </row>
    <row r="234" spans="1:12" s="23" customFormat="1" ht="15" customHeight="1" x14ac:dyDescent="0.25">
      <c r="A234" s="374"/>
      <c r="B234" s="242" t="s">
        <v>101</v>
      </c>
      <c r="C234" s="242" t="s">
        <v>37</v>
      </c>
      <c r="D234" s="243">
        <v>12</v>
      </c>
      <c r="E234" s="242"/>
      <c r="F234" s="244"/>
      <c r="G234" s="244"/>
      <c r="H234" s="244"/>
      <c r="I234" s="245"/>
      <c r="J234" s="246"/>
      <c r="K234" s="247"/>
      <c r="L234" s="248"/>
    </row>
    <row r="235" spans="1:12" s="23" customFormat="1" ht="15" customHeight="1" x14ac:dyDescent="0.25">
      <c r="A235" s="374"/>
      <c r="B235" s="242" t="s">
        <v>102</v>
      </c>
      <c r="C235" s="242" t="s">
        <v>221</v>
      </c>
      <c r="D235" s="250">
        <v>1</v>
      </c>
      <c r="E235" s="251"/>
      <c r="F235" s="244"/>
      <c r="G235" s="244"/>
      <c r="H235" s="244"/>
      <c r="I235" s="245"/>
      <c r="J235" s="246"/>
      <c r="K235" s="247"/>
      <c r="L235" s="248"/>
    </row>
    <row r="236" spans="1:12" s="23" customFormat="1" ht="15" customHeight="1" x14ac:dyDescent="0.25">
      <c r="A236" s="375"/>
      <c r="B236" s="242" t="s">
        <v>104</v>
      </c>
      <c r="C236" s="242" t="s">
        <v>184</v>
      </c>
      <c r="D236" s="243"/>
      <c r="E236" s="242"/>
      <c r="F236" s="244"/>
      <c r="G236" s="244"/>
      <c r="H236" s="244"/>
      <c r="I236" s="245"/>
      <c r="J236" s="246"/>
      <c r="K236" s="247"/>
      <c r="L236" s="248"/>
    </row>
    <row r="237" spans="1:12" s="23" customFormat="1" ht="69.75" customHeight="1" x14ac:dyDescent="0.25">
      <c r="A237" s="249"/>
      <c r="B237" s="242" t="s">
        <v>211</v>
      </c>
      <c r="C237" s="242"/>
      <c r="D237" s="243"/>
      <c r="E237" s="242"/>
      <c r="F237" s="244"/>
      <c r="G237" s="244"/>
      <c r="H237" s="244"/>
      <c r="I237" s="245"/>
      <c r="J237" s="246"/>
      <c r="K237" s="247"/>
      <c r="L237" s="248"/>
    </row>
    <row r="238" spans="1:12" s="32" customFormat="1" ht="30" customHeight="1" x14ac:dyDescent="0.25">
      <c r="A238" s="229">
        <v>1.2</v>
      </c>
      <c r="B238" s="230" t="s">
        <v>44</v>
      </c>
      <c r="C238" s="230" t="s">
        <v>7</v>
      </c>
      <c r="D238" s="231">
        <v>100</v>
      </c>
      <c r="E238" s="230" t="s">
        <v>92</v>
      </c>
      <c r="F238" s="232">
        <f>SUM(F239:F322)</f>
        <v>5367000000</v>
      </c>
      <c r="G238" s="232">
        <f>SUM(G239:G322)</f>
        <v>1547000000</v>
      </c>
      <c r="H238" s="232">
        <f>SUM(H239:H322)</f>
        <v>3820000000</v>
      </c>
      <c r="I238" s="233"/>
      <c r="J238" s="234"/>
      <c r="K238" s="235"/>
      <c r="L238" s="236"/>
    </row>
    <row r="239" spans="1:12" s="32" customFormat="1" ht="72.75" customHeight="1" x14ac:dyDescent="0.25">
      <c r="A239" s="229" t="s">
        <v>222</v>
      </c>
      <c r="B239" s="230" t="s">
        <v>223</v>
      </c>
      <c r="C239" s="230" t="s">
        <v>45</v>
      </c>
      <c r="D239" s="231">
        <v>1</v>
      </c>
      <c r="E239" s="237"/>
      <c r="F239" s="232">
        <v>79000000</v>
      </c>
      <c r="G239" s="238">
        <v>125000000</v>
      </c>
      <c r="H239" s="238">
        <f>F239-G239</f>
        <v>-46000000</v>
      </c>
      <c r="I239" s="239"/>
      <c r="J239" s="240"/>
      <c r="K239" s="241"/>
      <c r="L239" s="236" t="s">
        <v>462</v>
      </c>
    </row>
    <row r="240" spans="1:12" s="23" customFormat="1" ht="28.5" customHeight="1" x14ac:dyDescent="0.25">
      <c r="A240" s="373"/>
      <c r="B240" s="242" t="s">
        <v>95</v>
      </c>
      <c r="C240" s="242" t="s">
        <v>224</v>
      </c>
      <c r="D240" s="243" t="s">
        <v>179</v>
      </c>
      <c r="E240" s="242"/>
      <c r="F240" s="244"/>
      <c r="G240" s="244"/>
      <c r="H240" s="244"/>
      <c r="I240" s="245"/>
      <c r="J240" s="246"/>
      <c r="K240" s="247"/>
      <c r="L240" s="248"/>
    </row>
    <row r="241" spans="1:14" s="23" customFormat="1" ht="15" customHeight="1" x14ac:dyDescent="0.25">
      <c r="A241" s="374"/>
      <c r="B241" s="242" t="s">
        <v>98</v>
      </c>
      <c r="C241" s="242" t="s">
        <v>99</v>
      </c>
      <c r="D241" s="243" t="s">
        <v>100</v>
      </c>
      <c r="E241" s="242"/>
      <c r="F241" s="244"/>
      <c r="G241" s="244"/>
      <c r="H241" s="244"/>
      <c r="I241" s="245"/>
      <c r="J241" s="246"/>
      <c r="K241" s="247"/>
      <c r="L241" s="248"/>
    </row>
    <row r="242" spans="1:14" s="23" customFormat="1" ht="18.75" customHeight="1" x14ac:dyDescent="0.25">
      <c r="A242" s="374"/>
      <c r="B242" s="242" t="s">
        <v>101</v>
      </c>
      <c r="C242" s="242" t="s">
        <v>45</v>
      </c>
      <c r="D242" s="243">
        <v>1</v>
      </c>
      <c r="E242" s="242"/>
      <c r="F242" s="244"/>
      <c r="G242" s="244"/>
      <c r="H242" s="244"/>
      <c r="I242" s="245"/>
      <c r="J242" s="246"/>
      <c r="K242" s="247"/>
      <c r="L242" s="248"/>
    </row>
    <row r="243" spans="1:14" s="23" customFormat="1" ht="25.5" customHeight="1" x14ac:dyDescent="0.25">
      <c r="A243" s="374"/>
      <c r="B243" s="242" t="s">
        <v>102</v>
      </c>
      <c r="C243" s="242" t="s">
        <v>225</v>
      </c>
      <c r="D243" s="250">
        <v>1</v>
      </c>
      <c r="E243" s="251"/>
      <c r="F243" s="244"/>
      <c r="G243" s="244"/>
      <c r="H243" s="244"/>
      <c r="I243" s="245"/>
      <c r="J243" s="246"/>
      <c r="K243" s="247"/>
      <c r="L243" s="248"/>
    </row>
    <row r="244" spans="1:14" s="23" customFormat="1" ht="15" customHeight="1" x14ac:dyDescent="0.25">
      <c r="A244" s="375"/>
      <c r="B244" s="242" t="s">
        <v>104</v>
      </c>
      <c r="C244" s="242" t="s">
        <v>184</v>
      </c>
      <c r="D244" s="243"/>
      <c r="E244" s="242"/>
      <c r="F244" s="244"/>
      <c r="G244" s="244"/>
      <c r="H244" s="244"/>
      <c r="I244" s="245"/>
      <c r="J244" s="246"/>
      <c r="K244" s="247"/>
      <c r="L244" s="248"/>
    </row>
    <row r="245" spans="1:14" s="23" customFormat="1" ht="66.75" customHeight="1" x14ac:dyDescent="0.25">
      <c r="A245" s="249"/>
      <c r="B245" s="242" t="s">
        <v>189</v>
      </c>
      <c r="C245" s="242"/>
      <c r="D245" s="243"/>
      <c r="E245" s="242"/>
      <c r="F245" s="244"/>
      <c r="G245" s="244"/>
      <c r="H245" s="244"/>
      <c r="I245" s="245"/>
      <c r="J245" s="246"/>
      <c r="K245" s="247"/>
      <c r="L245" s="248"/>
    </row>
    <row r="246" spans="1:14" s="32" customFormat="1" ht="29.25" customHeight="1" x14ac:dyDescent="0.25">
      <c r="A246" s="229" t="s">
        <v>226</v>
      </c>
      <c r="B246" s="230" t="s">
        <v>227</v>
      </c>
      <c r="C246" s="230" t="s">
        <v>47</v>
      </c>
      <c r="D246" s="231">
        <v>33</v>
      </c>
      <c r="E246" s="237"/>
      <c r="F246" s="232">
        <v>425000000</v>
      </c>
      <c r="G246" s="238">
        <v>225000000</v>
      </c>
      <c r="H246" s="238">
        <f>F246-G246</f>
        <v>200000000</v>
      </c>
      <c r="I246" s="239"/>
      <c r="J246" s="240"/>
      <c r="K246" s="241"/>
      <c r="L246" s="236"/>
      <c r="N246" s="32" t="s">
        <v>463</v>
      </c>
    </row>
    <row r="247" spans="1:14" s="23" customFormat="1" ht="27" customHeight="1" x14ac:dyDescent="0.25">
      <c r="A247" s="373"/>
      <c r="B247" s="242" t="s">
        <v>95</v>
      </c>
      <c r="C247" s="242" t="s">
        <v>224</v>
      </c>
      <c r="D247" s="243" t="s">
        <v>179</v>
      </c>
      <c r="E247" s="242"/>
      <c r="F247" s="244"/>
      <c r="G247" s="244"/>
      <c r="H247" s="244"/>
      <c r="I247" s="245"/>
      <c r="J247" s="246"/>
      <c r="K247" s="247"/>
      <c r="L247" s="248"/>
    </row>
    <row r="248" spans="1:14" s="23" customFormat="1" ht="15" customHeight="1" x14ac:dyDescent="0.25">
      <c r="A248" s="374"/>
      <c r="B248" s="242" t="s">
        <v>98</v>
      </c>
      <c r="C248" s="242" t="s">
        <v>99</v>
      </c>
      <c r="D248" s="243" t="s">
        <v>100</v>
      </c>
      <c r="E248" s="242"/>
      <c r="F248" s="244"/>
      <c r="G248" s="244"/>
      <c r="H248" s="244"/>
      <c r="I248" s="245"/>
      <c r="J248" s="246"/>
      <c r="K248" s="247"/>
      <c r="L248" s="248"/>
    </row>
    <row r="249" spans="1:14" s="23" customFormat="1" ht="15" customHeight="1" x14ac:dyDescent="0.25">
      <c r="A249" s="374"/>
      <c r="B249" s="242" t="s">
        <v>101</v>
      </c>
      <c r="C249" s="242" t="s">
        <v>47</v>
      </c>
      <c r="D249" s="243">
        <v>33</v>
      </c>
      <c r="E249" s="242"/>
      <c r="F249" s="244"/>
      <c r="G249" s="244"/>
      <c r="H249" s="244"/>
      <c r="I249" s="245"/>
      <c r="J249" s="246"/>
      <c r="K249" s="247"/>
      <c r="L249" s="248"/>
    </row>
    <row r="250" spans="1:14" s="23" customFormat="1" ht="28.5" customHeight="1" x14ac:dyDescent="0.25">
      <c r="A250" s="374"/>
      <c r="B250" s="242" t="s">
        <v>102</v>
      </c>
      <c r="C250" s="242" t="s">
        <v>228</v>
      </c>
      <c r="D250" s="250">
        <v>1</v>
      </c>
      <c r="E250" s="251"/>
      <c r="F250" s="244"/>
      <c r="G250" s="244"/>
      <c r="H250" s="244"/>
      <c r="I250" s="245"/>
      <c r="J250" s="246"/>
      <c r="K250" s="247"/>
      <c r="L250" s="248"/>
    </row>
    <row r="251" spans="1:14" s="23" customFormat="1" ht="15" customHeight="1" x14ac:dyDescent="0.25">
      <c r="A251" s="375"/>
      <c r="B251" s="242" t="s">
        <v>104</v>
      </c>
      <c r="C251" s="242" t="s">
        <v>184</v>
      </c>
      <c r="D251" s="243"/>
      <c r="E251" s="242"/>
      <c r="F251" s="244"/>
      <c r="G251" s="244"/>
      <c r="H251" s="244"/>
      <c r="I251" s="245"/>
      <c r="J251" s="246"/>
      <c r="K251" s="247"/>
      <c r="L251" s="248"/>
    </row>
    <row r="252" spans="1:14" s="23" customFormat="1" ht="68.25" customHeight="1" x14ac:dyDescent="0.25">
      <c r="A252" s="249"/>
      <c r="B252" s="242" t="s">
        <v>189</v>
      </c>
      <c r="C252" s="242"/>
      <c r="D252" s="243"/>
      <c r="E252" s="242"/>
      <c r="F252" s="244"/>
      <c r="G252" s="244"/>
      <c r="H252" s="244"/>
      <c r="I252" s="245"/>
      <c r="J252" s="246"/>
      <c r="K252" s="247"/>
      <c r="L252" s="248"/>
    </row>
    <row r="253" spans="1:14" s="32" customFormat="1" ht="36.75" customHeight="1" x14ac:dyDescent="0.25">
      <c r="A253" s="229" t="s">
        <v>229</v>
      </c>
      <c r="B253" s="230" t="s">
        <v>230</v>
      </c>
      <c r="C253" s="230" t="s">
        <v>15</v>
      </c>
      <c r="D253" s="231">
        <v>56</v>
      </c>
      <c r="E253" s="237"/>
      <c r="F253" s="232">
        <v>36000000</v>
      </c>
      <c r="G253" s="238">
        <v>36000000</v>
      </c>
      <c r="H253" s="238">
        <f>F253-G253</f>
        <v>0</v>
      </c>
      <c r="I253" s="239"/>
      <c r="J253" s="240"/>
      <c r="K253" s="241"/>
      <c r="L253" s="236"/>
    </row>
    <row r="254" spans="1:14" s="23" customFormat="1" ht="24" customHeight="1" x14ac:dyDescent="0.25">
      <c r="A254" s="373"/>
      <c r="B254" s="242" t="s">
        <v>95</v>
      </c>
      <c r="C254" s="242" t="s">
        <v>224</v>
      </c>
      <c r="D254" s="243" t="s">
        <v>179</v>
      </c>
      <c r="E254" s="242"/>
      <c r="F254" s="244"/>
      <c r="G254" s="244"/>
      <c r="H254" s="244"/>
      <c r="I254" s="245"/>
      <c r="J254" s="246"/>
      <c r="K254" s="247"/>
      <c r="L254" s="248"/>
    </row>
    <row r="255" spans="1:14" s="23" customFormat="1" ht="15" customHeight="1" x14ac:dyDescent="0.25">
      <c r="A255" s="374"/>
      <c r="B255" s="242" t="s">
        <v>98</v>
      </c>
      <c r="C255" s="242" t="s">
        <v>99</v>
      </c>
      <c r="D255" s="243" t="s">
        <v>100</v>
      </c>
      <c r="E255" s="242"/>
      <c r="F255" s="244"/>
      <c r="G255" s="244"/>
      <c r="H255" s="244"/>
      <c r="I255" s="245"/>
      <c r="J255" s="246"/>
      <c r="K255" s="247"/>
      <c r="L255" s="248"/>
    </row>
    <row r="256" spans="1:14" s="23" customFormat="1" ht="26.25" customHeight="1" x14ac:dyDescent="0.25">
      <c r="A256" s="374"/>
      <c r="B256" s="242" t="s">
        <v>101</v>
      </c>
      <c r="C256" s="242" t="s">
        <v>15</v>
      </c>
      <c r="D256" s="243">
        <v>56</v>
      </c>
      <c r="E256" s="242"/>
      <c r="F256" s="244"/>
      <c r="G256" s="244"/>
      <c r="H256" s="244"/>
      <c r="I256" s="245"/>
      <c r="J256" s="246"/>
      <c r="K256" s="247"/>
      <c r="L256" s="248"/>
    </row>
    <row r="257" spans="1:12" s="23" customFormat="1" ht="27.75" customHeight="1" x14ac:dyDescent="0.25">
      <c r="A257" s="374"/>
      <c r="B257" s="242" t="s">
        <v>102</v>
      </c>
      <c r="C257" s="242" t="s">
        <v>231</v>
      </c>
      <c r="D257" s="250">
        <v>1</v>
      </c>
      <c r="E257" s="251"/>
      <c r="F257" s="244"/>
      <c r="G257" s="244"/>
      <c r="H257" s="244"/>
      <c r="I257" s="245"/>
      <c r="J257" s="246"/>
      <c r="K257" s="247"/>
      <c r="L257" s="248"/>
    </row>
    <row r="258" spans="1:12" s="23" customFormat="1" ht="15" customHeight="1" x14ac:dyDescent="0.25">
      <c r="A258" s="375"/>
      <c r="B258" s="242" t="s">
        <v>104</v>
      </c>
      <c r="C258" s="242" t="s">
        <v>184</v>
      </c>
      <c r="D258" s="243"/>
      <c r="E258" s="242"/>
      <c r="F258" s="244"/>
      <c r="G258" s="244"/>
      <c r="H258" s="244"/>
      <c r="I258" s="245"/>
      <c r="J258" s="246"/>
      <c r="K258" s="247"/>
      <c r="L258" s="248"/>
    </row>
    <row r="259" spans="1:12" s="23" customFormat="1" ht="70.5" customHeight="1" x14ac:dyDescent="0.25">
      <c r="A259" s="249"/>
      <c r="B259" s="242" t="s">
        <v>189</v>
      </c>
      <c r="C259" s="242"/>
      <c r="D259" s="243"/>
      <c r="E259" s="242"/>
      <c r="F259" s="244"/>
      <c r="G259" s="244"/>
      <c r="H259" s="244"/>
      <c r="I259" s="245"/>
      <c r="J259" s="246"/>
      <c r="K259" s="247"/>
      <c r="L259" s="248"/>
    </row>
    <row r="260" spans="1:12" s="32" customFormat="1" ht="24" customHeight="1" x14ac:dyDescent="0.25">
      <c r="A260" s="229" t="s">
        <v>232</v>
      </c>
      <c r="B260" s="230" t="s">
        <v>233</v>
      </c>
      <c r="C260" s="230" t="s">
        <v>46</v>
      </c>
      <c r="D260" s="231">
        <v>1</v>
      </c>
      <c r="E260" s="237"/>
      <c r="F260" s="232">
        <v>176000000</v>
      </c>
      <c r="G260" s="238">
        <v>51000000</v>
      </c>
      <c r="H260" s="238">
        <f>F260-G260</f>
        <v>125000000</v>
      </c>
      <c r="I260" s="239"/>
      <c r="J260" s="240"/>
      <c r="K260" s="241"/>
      <c r="L260" s="236" t="s">
        <v>209</v>
      </c>
    </row>
    <row r="261" spans="1:12" s="23" customFormat="1" ht="30" customHeight="1" x14ac:dyDescent="0.25">
      <c r="A261" s="373"/>
      <c r="B261" s="242" t="s">
        <v>95</v>
      </c>
      <c r="C261" s="242" t="s">
        <v>224</v>
      </c>
      <c r="D261" s="243" t="s">
        <v>179</v>
      </c>
      <c r="E261" s="242"/>
      <c r="F261" s="244"/>
      <c r="G261" s="244"/>
      <c r="H261" s="244"/>
      <c r="I261" s="245"/>
      <c r="J261" s="246"/>
      <c r="K261" s="247"/>
      <c r="L261" s="248"/>
    </row>
    <row r="262" spans="1:12" s="23" customFormat="1" ht="17.25" customHeight="1" x14ac:dyDescent="0.25">
      <c r="A262" s="374"/>
      <c r="B262" s="242" t="s">
        <v>98</v>
      </c>
      <c r="C262" s="242" t="s">
        <v>99</v>
      </c>
      <c r="D262" s="243" t="s">
        <v>100</v>
      </c>
      <c r="E262" s="242"/>
      <c r="F262" s="244"/>
      <c r="G262" s="244"/>
      <c r="H262" s="244"/>
      <c r="I262" s="245"/>
      <c r="J262" s="246"/>
      <c r="K262" s="247"/>
      <c r="L262" s="248"/>
    </row>
    <row r="263" spans="1:12" s="23" customFormat="1" ht="30.75" customHeight="1" x14ac:dyDescent="0.25">
      <c r="A263" s="374"/>
      <c r="B263" s="242" t="s">
        <v>101</v>
      </c>
      <c r="C263" s="242" t="s">
        <v>46</v>
      </c>
      <c r="D263" s="243">
        <v>1</v>
      </c>
      <c r="E263" s="242"/>
      <c r="F263" s="244"/>
      <c r="G263" s="244"/>
      <c r="H263" s="244"/>
      <c r="I263" s="245"/>
      <c r="J263" s="246"/>
      <c r="K263" s="247"/>
      <c r="L263" s="248"/>
    </row>
    <row r="264" spans="1:12" s="23" customFormat="1" ht="25.5" customHeight="1" x14ac:dyDescent="0.25">
      <c r="A264" s="374"/>
      <c r="B264" s="242" t="s">
        <v>102</v>
      </c>
      <c r="C264" s="242" t="s">
        <v>234</v>
      </c>
      <c r="D264" s="250">
        <v>1</v>
      </c>
      <c r="E264" s="251"/>
      <c r="F264" s="244"/>
      <c r="G264" s="244"/>
      <c r="H264" s="244"/>
      <c r="I264" s="245"/>
      <c r="J264" s="246"/>
      <c r="K264" s="247"/>
      <c r="L264" s="248"/>
    </row>
    <row r="265" spans="1:12" s="23" customFormat="1" ht="15" customHeight="1" x14ac:dyDescent="0.25">
      <c r="A265" s="375"/>
      <c r="B265" s="242" t="s">
        <v>104</v>
      </c>
      <c r="C265" s="242" t="s">
        <v>184</v>
      </c>
      <c r="D265" s="243"/>
      <c r="E265" s="242"/>
      <c r="F265" s="244"/>
      <c r="G265" s="244"/>
      <c r="H265" s="244"/>
      <c r="I265" s="245"/>
      <c r="J265" s="246"/>
      <c r="K265" s="247"/>
      <c r="L265" s="248"/>
    </row>
    <row r="266" spans="1:12" s="23" customFormat="1" ht="70.5" customHeight="1" x14ac:dyDescent="0.25">
      <c r="A266" s="249"/>
      <c r="B266" s="242" t="s">
        <v>189</v>
      </c>
      <c r="C266" s="242"/>
      <c r="D266" s="243"/>
      <c r="E266" s="242"/>
      <c r="F266" s="244"/>
      <c r="G266" s="244"/>
      <c r="H266" s="244"/>
      <c r="I266" s="245"/>
      <c r="J266" s="246"/>
      <c r="K266" s="247"/>
      <c r="L266" s="248"/>
    </row>
    <row r="267" spans="1:12" s="32" customFormat="1" ht="34.5" customHeight="1" x14ac:dyDescent="0.25">
      <c r="A267" s="229" t="s">
        <v>235</v>
      </c>
      <c r="B267" s="230" t="s">
        <v>236</v>
      </c>
      <c r="C267" s="230" t="s">
        <v>16</v>
      </c>
      <c r="D267" s="231">
        <v>26</v>
      </c>
      <c r="E267" s="237"/>
      <c r="F267" s="232">
        <v>24000000</v>
      </c>
      <c r="G267" s="238">
        <v>10000000</v>
      </c>
      <c r="H267" s="238">
        <f>F267-G267</f>
        <v>14000000</v>
      </c>
      <c r="I267" s="239"/>
      <c r="J267" s="240"/>
      <c r="K267" s="241"/>
      <c r="L267" s="236"/>
    </row>
    <row r="268" spans="1:12" s="23" customFormat="1" ht="27.75" customHeight="1" x14ac:dyDescent="0.25">
      <c r="A268" s="373"/>
      <c r="B268" s="242" t="s">
        <v>95</v>
      </c>
      <c r="C268" s="242" t="s">
        <v>224</v>
      </c>
      <c r="D268" s="243" t="s">
        <v>179</v>
      </c>
      <c r="E268" s="242"/>
      <c r="F268" s="244"/>
      <c r="G268" s="244"/>
      <c r="H268" s="244"/>
      <c r="I268" s="245"/>
      <c r="J268" s="246"/>
      <c r="K268" s="247"/>
      <c r="L268" s="248"/>
    </row>
    <row r="269" spans="1:12" s="23" customFormat="1" ht="15" customHeight="1" x14ac:dyDescent="0.25">
      <c r="A269" s="374"/>
      <c r="B269" s="242" t="s">
        <v>98</v>
      </c>
      <c r="C269" s="242" t="s">
        <v>99</v>
      </c>
      <c r="D269" s="243" t="s">
        <v>100</v>
      </c>
      <c r="E269" s="242"/>
      <c r="F269" s="244"/>
      <c r="G269" s="244"/>
      <c r="H269" s="244"/>
      <c r="I269" s="245"/>
      <c r="J269" s="246"/>
      <c r="K269" s="247"/>
      <c r="L269" s="248"/>
    </row>
    <row r="270" spans="1:12" s="23" customFormat="1" ht="30" customHeight="1" x14ac:dyDescent="0.25">
      <c r="A270" s="374"/>
      <c r="B270" s="242" t="s">
        <v>101</v>
      </c>
      <c r="C270" s="242" t="s">
        <v>16</v>
      </c>
      <c r="D270" s="243">
        <v>26</v>
      </c>
      <c r="E270" s="242"/>
      <c r="F270" s="244"/>
      <c r="G270" s="244"/>
      <c r="H270" s="244"/>
      <c r="I270" s="245"/>
      <c r="J270" s="246"/>
      <c r="K270" s="247"/>
      <c r="L270" s="248"/>
    </row>
    <row r="271" spans="1:12" s="23" customFormat="1" ht="28.5" customHeight="1" x14ac:dyDescent="0.25">
      <c r="A271" s="374"/>
      <c r="B271" s="242" t="s">
        <v>102</v>
      </c>
      <c r="C271" s="242" t="s">
        <v>237</v>
      </c>
      <c r="D271" s="250">
        <v>1</v>
      </c>
      <c r="E271" s="251"/>
      <c r="F271" s="244"/>
      <c r="G271" s="244"/>
      <c r="H271" s="244"/>
      <c r="I271" s="245"/>
      <c r="J271" s="246"/>
      <c r="K271" s="247"/>
      <c r="L271" s="248"/>
    </row>
    <row r="272" spans="1:12" s="23" customFormat="1" ht="15" customHeight="1" x14ac:dyDescent="0.25">
      <c r="A272" s="375"/>
      <c r="B272" s="242" t="s">
        <v>104</v>
      </c>
      <c r="C272" s="242" t="s">
        <v>184</v>
      </c>
      <c r="D272" s="243"/>
      <c r="E272" s="242"/>
      <c r="F272" s="244"/>
      <c r="G272" s="244"/>
      <c r="H272" s="244"/>
      <c r="I272" s="245"/>
      <c r="J272" s="246"/>
      <c r="K272" s="247"/>
      <c r="L272" s="248"/>
    </row>
    <row r="273" spans="1:12" s="23" customFormat="1" ht="72" customHeight="1" x14ac:dyDescent="0.25">
      <c r="A273" s="249"/>
      <c r="B273" s="242" t="s">
        <v>189</v>
      </c>
      <c r="C273" s="242"/>
      <c r="D273" s="243"/>
      <c r="E273" s="242"/>
      <c r="F273" s="244"/>
      <c r="G273" s="244"/>
      <c r="H273" s="244"/>
      <c r="I273" s="245"/>
      <c r="J273" s="246"/>
      <c r="K273" s="247"/>
      <c r="L273" s="248"/>
    </row>
    <row r="274" spans="1:12" s="32" customFormat="1" ht="54" customHeight="1" x14ac:dyDescent="0.25">
      <c r="A274" s="229" t="s">
        <v>238</v>
      </c>
      <c r="B274" s="230" t="s">
        <v>239</v>
      </c>
      <c r="C274" s="230" t="s">
        <v>48</v>
      </c>
      <c r="D274" s="231">
        <v>38</v>
      </c>
      <c r="E274" s="237"/>
      <c r="F274" s="232">
        <v>55000000</v>
      </c>
      <c r="G274" s="238">
        <v>0</v>
      </c>
      <c r="H274" s="238">
        <f>F274-G274</f>
        <v>55000000</v>
      </c>
      <c r="I274" s="239"/>
      <c r="J274" s="240"/>
      <c r="K274" s="241"/>
      <c r="L274" s="248" t="s">
        <v>240</v>
      </c>
    </row>
    <row r="275" spans="1:12" s="23" customFormat="1" ht="27.75" customHeight="1" x14ac:dyDescent="0.25">
      <c r="A275" s="373"/>
      <c r="B275" s="242" t="s">
        <v>95</v>
      </c>
      <c r="C275" s="242" t="s">
        <v>224</v>
      </c>
      <c r="D275" s="243" t="s">
        <v>179</v>
      </c>
      <c r="E275" s="242"/>
      <c r="F275" s="244"/>
      <c r="G275" s="244"/>
      <c r="H275" s="244"/>
      <c r="I275" s="245"/>
      <c r="J275" s="246"/>
      <c r="K275" s="247"/>
      <c r="L275" s="248"/>
    </row>
    <row r="276" spans="1:12" s="23" customFormat="1" ht="15" customHeight="1" x14ac:dyDescent="0.25">
      <c r="A276" s="374"/>
      <c r="B276" s="242" t="s">
        <v>98</v>
      </c>
      <c r="C276" s="242" t="s">
        <v>99</v>
      </c>
      <c r="D276" s="243" t="s">
        <v>100</v>
      </c>
      <c r="E276" s="242"/>
      <c r="F276" s="244"/>
      <c r="G276" s="244"/>
      <c r="H276" s="244"/>
      <c r="I276" s="245"/>
      <c r="J276" s="246"/>
      <c r="K276" s="247"/>
      <c r="L276" s="248"/>
    </row>
    <row r="277" spans="1:12" s="23" customFormat="1" ht="28.5" customHeight="1" x14ac:dyDescent="0.25">
      <c r="A277" s="374"/>
      <c r="B277" s="242" t="s">
        <v>101</v>
      </c>
      <c r="C277" s="242" t="s">
        <v>48</v>
      </c>
      <c r="D277" s="243">
        <v>38</v>
      </c>
      <c r="E277" s="242"/>
      <c r="F277" s="244"/>
      <c r="G277" s="244"/>
      <c r="H277" s="244"/>
      <c r="I277" s="245"/>
      <c r="J277" s="246"/>
      <c r="K277" s="247"/>
      <c r="L277" s="248"/>
    </row>
    <row r="278" spans="1:12" s="23" customFormat="1" ht="28.5" customHeight="1" x14ac:dyDescent="0.25">
      <c r="A278" s="374"/>
      <c r="B278" s="242" t="s">
        <v>102</v>
      </c>
      <c r="C278" s="242" t="s">
        <v>241</v>
      </c>
      <c r="D278" s="250">
        <v>1</v>
      </c>
      <c r="E278" s="251"/>
      <c r="F278" s="244"/>
      <c r="G278" s="244"/>
      <c r="H278" s="244"/>
      <c r="I278" s="245"/>
      <c r="J278" s="246"/>
      <c r="K278" s="247"/>
      <c r="L278" s="248"/>
    </row>
    <row r="279" spans="1:12" s="23" customFormat="1" ht="18" customHeight="1" x14ac:dyDescent="0.25">
      <c r="A279" s="375"/>
      <c r="B279" s="242" t="s">
        <v>104</v>
      </c>
      <c r="C279" s="242" t="s">
        <v>184</v>
      </c>
      <c r="D279" s="243"/>
      <c r="E279" s="242"/>
      <c r="F279" s="244"/>
      <c r="G279" s="244"/>
      <c r="H279" s="244"/>
      <c r="I279" s="245"/>
      <c r="J279" s="246"/>
      <c r="K279" s="247"/>
      <c r="L279" s="248"/>
    </row>
    <row r="280" spans="1:12" s="23" customFormat="1" ht="66.75" customHeight="1" x14ac:dyDescent="0.25">
      <c r="A280" s="249"/>
      <c r="B280" s="242" t="s">
        <v>189</v>
      </c>
      <c r="C280" s="242"/>
      <c r="D280" s="243"/>
      <c r="E280" s="242"/>
      <c r="F280" s="244"/>
      <c r="G280" s="244"/>
      <c r="H280" s="244"/>
      <c r="I280" s="245"/>
      <c r="J280" s="246"/>
      <c r="K280" s="247"/>
      <c r="L280" s="248"/>
    </row>
    <row r="281" spans="1:12" s="32" customFormat="1" ht="31.5" customHeight="1" x14ac:dyDescent="0.25">
      <c r="A281" s="229" t="s">
        <v>242</v>
      </c>
      <c r="B281" s="230" t="s">
        <v>243</v>
      </c>
      <c r="C281" s="230" t="s">
        <v>51</v>
      </c>
      <c r="D281" s="231">
        <v>1</v>
      </c>
      <c r="E281" s="237"/>
      <c r="F281" s="232">
        <v>182000000</v>
      </c>
      <c r="G281" s="238">
        <v>0</v>
      </c>
      <c r="H281" s="238">
        <f>F281-G281</f>
        <v>182000000</v>
      </c>
      <c r="I281" s="239"/>
      <c r="J281" s="240"/>
      <c r="K281" s="241"/>
      <c r="L281" s="236" t="s">
        <v>209</v>
      </c>
    </row>
    <row r="282" spans="1:12" s="23" customFormat="1" ht="26.25" customHeight="1" x14ac:dyDescent="0.25">
      <c r="A282" s="373"/>
      <c r="B282" s="242" t="s">
        <v>95</v>
      </c>
      <c r="C282" s="242" t="s">
        <v>224</v>
      </c>
      <c r="D282" s="243" t="s">
        <v>179</v>
      </c>
      <c r="E282" s="242"/>
      <c r="F282" s="244"/>
      <c r="G282" s="244"/>
      <c r="H282" s="244"/>
      <c r="I282" s="245"/>
      <c r="J282" s="246"/>
      <c r="K282" s="247"/>
      <c r="L282" s="248"/>
    </row>
    <row r="283" spans="1:12" s="23" customFormat="1" ht="18.75" customHeight="1" x14ac:dyDescent="0.25">
      <c r="A283" s="374"/>
      <c r="B283" s="242" t="s">
        <v>98</v>
      </c>
      <c r="C283" s="242" t="s">
        <v>99</v>
      </c>
      <c r="D283" s="243" t="s">
        <v>100</v>
      </c>
      <c r="E283" s="242"/>
      <c r="F283" s="244"/>
      <c r="G283" s="244"/>
      <c r="H283" s="244"/>
      <c r="I283" s="245"/>
      <c r="J283" s="246"/>
      <c r="K283" s="247"/>
      <c r="L283" s="248"/>
    </row>
    <row r="284" spans="1:12" s="23" customFormat="1" ht="27" customHeight="1" x14ac:dyDescent="0.25">
      <c r="A284" s="374"/>
      <c r="B284" s="242" t="s">
        <v>101</v>
      </c>
      <c r="C284" s="242" t="s">
        <v>51</v>
      </c>
      <c r="D284" s="243">
        <v>1</v>
      </c>
      <c r="E284" s="242"/>
      <c r="F284" s="244"/>
      <c r="G284" s="244"/>
      <c r="H284" s="244"/>
      <c r="I284" s="245"/>
      <c r="J284" s="246"/>
      <c r="K284" s="247"/>
      <c r="L284" s="248"/>
    </row>
    <row r="285" spans="1:12" s="23" customFormat="1" ht="28.5" customHeight="1" x14ac:dyDescent="0.25">
      <c r="A285" s="374"/>
      <c r="B285" s="242" t="s">
        <v>102</v>
      </c>
      <c r="C285" s="242" t="s">
        <v>244</v>
      </c>
      <c r="D285" s="250">
        <v>1</v>
      </c>
      <c r="E285" s="251"/>
      <c r="F285" s="244"/>
      <c r="G285" s="244"/>
      <c r="H285" s="244"/>
      <c r="I285" s="245"/>
      <c r="J285" s="246"/>
      <c r="K285" s="247"/>
      <c r="L285" s="248"/>
    </row>
    <row r="286" spans="1:12" s="23" customFormat="1" ht="15" customHeight="1" x14ac:dyDescent="0.25">
      <c r="A286" s="375"/>
      <c r="B286" s="242" t="s">
        <v>104</v>
      </c>
      <c r="C286" s="242" t="s">
        <v>184</v>
      </c>
      <c r="D286" s="243"/>
      <c r="E286" s="242"/>
      <c r="F286" s="244"/>
      <c r="G286" s="244"/>
      <c r="H286" s="244"/>
      <c r="I286" s="245"/>
      <c r="J286" s="246"/>
      <c r="K286" s="247"/>
      <c r="L286" s="248"/>
    </row>
    <row r="287" spans="1:12" s="23" customFormat="1" ht="68.25" customHeight="1" x14ac:dyDescent="0.25">
      <c r="A287" s="249"/>
      <c r="B287" s="242" t="s">
        <v>189</v>
      </c>
      <c r="C287" s="242"/>
      <c r="D287" s="243"/>
      <c r="E287" s="242"/>
      <c r="F287" s="244"/>
      <c r="G287" s="244"/>
      <c r="H287" s="244"/>
      <c r="I287" s="245"/>
      <c r="J287" s="246"/>
      <c r="K287" s="247"/>
      <c r="L287" s="248"/>
    </row>
    <row r="288" spans="1:12" s="32" customFormat="1" ht="30" customHeight="1" x14ac:dyDescent="0.25">
      <c r="A288" s="229" t="s">
        <v>245</v>
      </c>
      <c r="B288" s="230" t="s">
        <v>246</v>
      </c>
      <c r="C288" s="230" t="s">
        <v>49</v>
      </c>
      <c r="D288" s="231">
        <v>1</v>
      </c>
      <c r="E288" s="237"/>
      <c r="F288" s="232">
        <v>325000000</v>
      </c>
      <c r="G288" s="238">
        <v>0</v>
      </c>
      <c r="H288" s="238">
        <f>F288-G288</f>
        <v>325000000</v>
      </c>
      <c r="I288" s="239"/>
      <c r="J288" s="240"/>
      <c r="K288" s="241"/>
      <c r="L288" s="236" t="s">
        <v>247</v>
      </c>
    </row>
    <row r="289" spans="1:12" s="23" customFormat="1" ht="26.25" customHeight="1" x14ac:dyDescent="0.25">
      <c r="A289" s="373"/>
      <c r="B289" s="242" t="s">
        <v>95</v>
      </c>
      <c r="C289" s="242" t="s">
        <v>224</v>
      </c>
      <c r="D289" s="243" t="s">
        <v>179</v>
      </c>
      <c r="E289" s="242"/>
      <c r="F289" s="244"/>
      <c r="G289" s="244"/>
      <c r="H289" s="244"/>
      <c r="I289" s="245"/>
      <c r="J289" s="246"/>
      <c r="K289" s="247"/>
      <c r="L289" s="248"/>
    </row>
    <row r="290" spans="1:12" s="23" customFormat="1" ht="15.75" customHeight="1" x14ac:dyDescent="0.25">
      <c r="A290" s="374"/>
      <c r="B290" s="242" t="s">
        <v>98</v>
      </c>
      <c r="C290" s="242" t="s">
        <v>99</v>
      </c>
      <c r="D290" s="243" t="s">
        <v>100</v>
      </c>
      <c r="E290" s="242"/>
      <c r="F290" s="244"/>
      <c r="G290" s="244"/>
      <c r="H290" s="244"/>
      <c r="I290" s="245"/>
      <c r="J290" s="246"/>
      <c r="K290" s="247"/>
      <c r="L290" s="248"/>
    </row>
    <row r="291" spans="1:12" s="23" customFormat="1" ht="30.75" customHeight="1" x14ac:dyDescent="0.25">
      <c r="A291" s="374"/>
      <c r="B291" s="242" t="s">
        <v>101</v>
      </c>
      <c r="C291" s="242" t="s">
        <v>49</v>
      </c>
      <c r="D291" s="243">
        <v>1</v>
      </c>
      <c r="E291" s="242"/>
      <c r="F291" s="244"/>
      <c r="G291" s="244"/>
      <c r="H291" s="244"/>
      <c r="I291" s="245"/>
      <c r="J291" s="246"/>
      <c r="K291" s="247"/>
      <c r="L291" s="248"/>
    </row>
    <row r="292" spans="1:12" s="23" customFormat="1" ht="15" customHeight="1" x14ac:dyDescent="0.25">
      <c r="A292" s="374"/>
      <c r="B292" s="242" t="s">
        <v>102</v>
      </c>
      <c r="C292" s="242" t="s">
        <v>248</v>
      </c>
      <c r="D292" s="250">
        <v>1</v>
      </c>
      <c r="E292" s="251"/>
      <c r="F292" s="244"/>
      <c r="G292" s="244"/>
      <c r="H292" s="244"/>
      <c r="I292" s="245"/>
      <c r="J292" s="246"/>
      <c r="K292" s="247"/>
      <c r="L292" s="248"/>
    </row>
    <row r="293" spans="1:12" s="23" customFormat="1" ht="15" customHeight="1" x14ac:dyDescent="0.25">
      <c r="A293" s="375"/>
      <c r="B293" s="242" t="s">
        <v>104</v>
      </c>
      <c r="C293" s="242" t="s">
        <v>184</v>
      </c>
      <c r="D293" s="243"/>
      <c r="E293" s="242"/>
      <c r="F293" s="244"/>
      <c r="G293" s="244"/>
      <c r="H293" s="244"/>
      <c r="I293" s="245"/>
      <c r="J293" s="246"/>
      <c r="K293" s="247"/>
      <c r="L293" s="248"/>
    </row>
    <row r="294" spans="1:12" s="23" customFormat="1" ht="53.25" customHeight="1" x14ac:dyDescent="0.25">
      <c r="A294" s="249"/>
      <c r="B294" s="242" t="s">
        <v>249</v>
      </c>
      <c r="C294" s="242"/>
      <c r="D294" s="243"/>
      <c r="E294" s="242"/>
      <c r="F294" s="244"/>
      <c r="G294" s="244"/>
      <c r="H294" s="244"/>
      <c r="I294" s="245"/>
      <c r="J294" s="246"/>
      <c r="K294" s="247"/>
      <c r="L294" s="248"/>
    </row>
    <row r="295" spans="1:12" s="32" customFormat="1" ht="15" customHeight="1" x14ac:dyDescent="0.25">
      <c r="A295" s="229" t="s">
        <v>250</v>
      </c>
      <c r="B295" s="230" t="s">
        <v>251</v>
      </c>
      <c r="C295" s="230" t="s">
        <v>50</v>
      </c>
      <c r="D295" s="231">
        <v>25</v>
      </c>
      <c r="E295" s="237"/>
      <c r="F295" s="232">
        <v>121000000</v>
      </c>
      <c r="G295" s="238">
        <v>0</v>
      </c>
      <c r="H295" s="238">
        <f>F295-G295</f>
        <v>121000000</v>
      </c>
      <c r="I295" s="239"/>
      <c r="J295" s="240"/>
      <c r="K295" s="241"/>
      <c r="L295" s="236" t="s">
        <v>252</v>
      </c>
    </row>
    <row r="296" spans="1:12" s="23" customFormat="1" ht="29.25" customHeight="1" x14ac:dyDescent="0.25">
      <c r="A296" s="373"/>
      <c r="B296" s="242" t="s">
        <v>95</v>
      </c>
      <c r="C296" s="242" t="s">
        <v>224</v>
      </c>
      <c r="D296" s="243" t="s">
        <v>179</v>
      </c>
      <c r="E296" s="242"/>
      <c r="F296" s="244"/>
      <c r="G296" s="244"/>
      <c r="H296" s="238"/>
      <c r="I296" s="245"/>
      <c r="J296" s="246"/>
      <c r="K296" s="247"/>
      <c r="L296" s="248"/>
    </row>
    <row r="297" spans="1:12" s="23" customFormat="1" ht="15" customHeight="1" x14ac:dyDescent="0.25">
      <c r="A297" s="374"/>
      <c r="B297" s="242" t="s">
        <v>98</v>
      </c>
      <c r="C297" s="242" t="s">
        <v>99</v>
      </c>
      <c r="D297" s="243" t="s">
        <v>100</v>
      </c>
      <c r="E297" s="242"/>
      <c r="F297" s="244"/>
      <c r="G297" s="244"/>
      <c r="H297" s="244"/>
      <c r="I297" s="245"/>
      <c r="J297" s="246"/>
      <c r="K297" s="247"/>
      <c r="L297" s="248"/>
    </row>
    <row r="298" spans="1:12" s="23" customFormat="1" ht="24" customHeight="1" x14ac:dyDescent="0.25">
      <c r="A298" s="374"/>
      <c r="B298" s="242" t="s">
        <v>101</v>
      </c>
      <c r="C298" s="242" t="s">
        <v>50</v>
      </c>
      <c r="D298" s="243">
        <v>25</v>
      </c>
      <c r="E298" s="242"/>
      <c r="F298" s="244"/>
      <c r="G298" s="244"/>
      <c r="H298" s="244"/>
      <c r="I298" s="245"/>
      <c r="J298" s="246"/>
      <c r="K298" s="247"/>
      <c r="L298" s="248"/>
    </row>
    <row r="299" spans="1:12" s="23" customFormat="1" ht="15" customHeight="1" x14ac:dyDescent="0.25">
      <c r="A299" s="374"/>
      <c r="B299" s="242" t="s">
        <v>102</v>
      </c>
      <c r="C299" s="242" t="s">
        <v>253</v>
      </c>
      <c r="D299" s="250">
        <v>1</v>
      </c>
      <c r="E299" s="251"/>
      <c r="F299" s="244"/>
      <c r="G299" s="244"/>
      <c r="H299" s="244"/>
      <c r="I299" s="245"/>
      <c r="J299" s="246"/>
      <c r="K299" s="247"/>
      <c r="L299" s="248"/>
    </row>
    <row r="300" spans="1:12" s="23" customFormat="1" ht="15" customHeight="1" x14ac:dyDescent="0.25">
      <c r="A300" s="375"/>
      <c r="B300" s="242" t="s">
        <v>104</v>
      </c>
      <c r="C300" s="242" t="s">
        <v>184</v>
      </c>
      <c r="D300" s="243"/>
      <c r="E300" s="242"/>
      <c r="F300" s="244"/>
      <c r="G300" s="244"/>
      <c r="H300" s="244"/>
      <c r="I300" s="245"/>
      <c r="J300" s="246"/>
      <c r="K300" s="247"/>
      <c r="L300" s="248"/>
    </row>
    <row r="301" spans="1:12" s="23" customFormat="1" ht="69.75" customHeight="1" x14ac:dyDescent="0.25">
      <c r="A301" s="249"/>
      <c r="B301" s="242" t="s">
        <v>189</v>
      </c>
      <c r="C301" s="242"/>
      <c r="D301" s="243"/>
      <c r="E301" s="242"/>
      <c r="F301" s="244"/>
      <c r="G301" s="244"/>
      <c r="H301" s="244"/>
      <c r="I301" s="245"/>
      <c r="J301" s="246"/>
      <c r="K301" s="247"/>
      <c r="L301" s="248"/>
    </row>
    <row r="302" spans="1:12" s="32" customFormat="1" ht="48.75" customHeight="1" x14ac:dyDescent="0.25">
      <c r="A302" s="229" t="s">
        <v>254</v>
      </c>
      <c r="B302" s="230" t="s">
        <v>255</v>
      </c>
      <c r="C302" s="230" t="s">
        <v>17</v>
      </c>
      <c r="D302" s="231">
        <v>4</v>
      </c>
      <c r="E302" s="237"/>
      <c r="F302" s="232">
        <v>140000000</v>
      </c>
      <c r="G302" s="238">
        <v>100000000</v>
      </c>
      <c r="H302" s="238">
        <f>F302-G302</f>
        <v>40000000</v>
      </c>
      <c r="I302" s="239"/>
      <c r="J302" s="240"/>
      <c r="K302" s="241"/>
      <c r="L302" s="248" t="s">
        <v>256</v>
      </c>
    </row>
    <row r="303" spans="1:12" s="23" customFormat="1" ht="27.75" customHeight="1" x14ac:dyDescent="0.25">
      <c r="A303" s="373"/>
      <c r="B303" s="242" t="s">
        <v>95</v>
      </c>
      <c r="C303" s="242" t="s">
        <v>224</v>
      </c>
      <c r="D303" s="243" t="s">
        <v>179</v>
      </c>
      <c r="E303" s="242"/>
      <c r="F303" s="244"/>
      <c r="G303" s="244"/>
      <c r="H303" s="244"/>
      <c r="I303" s="245"/>
      <c r="J303" s="246"/>
      <c r="K303" s="247"/>
      <c r="L303" s="248"/>
    </row>
    <row r="304" spans="1:12" s="23" customFormat="1" ht="15" customHeight="1" x14ac:dyDescent="0.25">
      <c r="A304" s="374"/>
      <c r="B304" s="242" t="s">
        <v>98</v>
      </c>
      <c r="C304" s="242" t="s">
        <v>99</v>
      </c>
      <c r="D304" s="243" t="s">
        <v>100</v>
      </c>
      <c r="E304" s="242"/>
      <c r="F304" s="244"/>
      <c r="G304" s="244"/>
      <c r="H304" s="244"/>
      <c r="I304" s="245"/>
      <c r="J304" s="246"/>
      <c r="K304" s="247"/>
      <c r="L304" s="248"/>
    </row>
    <row r="305" spans="1:14" s="23" customFormat="1" ht="35.25" customHeight="1" x14ac:dyDescent="0.25">
      <c r="A305" s="374"/>
      <c r="B305" s="242" t="s">
        <v>101</v>
      </c>
      <c r="C305" s="242" t="s">
        <v>17</v>
      </c>
      <c r="D305" s="243">
        <v>4</v>
      </c>
      <c r="E305" s="242"/>
      <c r="F305" s="244"/>
      <c r="G305" s="244"/>
      <c r="H305" s="244"/>
      <c r="I305" s="245"/>
      <c r="J305" s="246"/>
      <c r="K305" s="247"/>
      <c r="L305" s="248"/>
    </row>
    <row r="306" spans="1:14" s="23" customFormat="1" ht="33" customHeight="1" x14ac:dyDescent="0.25">
      <c r="A306" s="374"/>
      <c r="B306" s="242" t="s">
        <v>102</v>
      </c>
      <c r="C306" s="242" t="s">
        <v>257</v>
      </c>
      <c r="D306" s="250">
        <v>1</v>
      </c>
      <c r="E306" s="251"/>
      <c r="F306" s="244"/>
      <c r="G306" s="244"/>
      <c r="H306" s="244"/>
      <c r="I306" s="245"/>
      <c r="J306" s="246"/>
      <c r="K306" s="247"/>
      <c r="L306" s="248"/>
    </row>
    <row r="307" spans="1:14" s="23" customFormat="1" ht="15" customHeight="1" x14ac:dyDescent="0.25">
      <c r="A307" s="375"/>
      <c r="B307" s="242" t="s">
        <v>104</v>
      </c>
      <c r="C307" s="242" t="s">
        <v>184</v>
      </c>
      <c r="D307" s="243"/>
      <c r="E307" s="242"/>
      <c r="F307" s="244"/>
      <c r="G307" s="244"/>
      <c r="H307" s="244"/>
      <c r="I307" s="245"/>
      <c r="J307" s="246"/>
      <c r="K307" s="247"/>
      <c r="L307" s="248"/>
    </row>
    <row r="308" spans="1:14" s="23" customFormat="1" ht="69.75" customHeight="1" x14ac:dyDescent="0.25">
      <c r="A308" s="249"/>
      <c r="B308" s="242" t="s">
        <v>185</v>
      </c>
      <c r="C308" s="242"/>
      <c r="D308" s="243"/>
      <c r="E308" s="242"/>
      <c r="F308" s="244"/>
      <c r="G308" s="244"/>
      <c r="H308" s="244"/>
      <c r="I308" s="245"/>
      <c r="J308" s="246"/>
      <c r="K308" s="247"/>
      <c r="L308" s="248"/>
    </row>
    <row r="309" spans="1:14" s="32" customFormat="1" ht="37.5" customHeight="1" x14ac:dyDescent="0.25">
      <c r="A309" s="229" t="s">
        <v>258</v>
      </c>
      <c r="B309" s="230" t="s">
        <v>259</v>
      </c>
      <c r="C309" s="230" t="s">
        <v>18</v>
      </c>
      <c r="D309" s="231">
        <v>2</v>
      </c>
      <c r="E309" s="237"/>
      <c r="F309" s="232">
        <v>121000000</v>
      </c>
      <c r="G309" s="238">
        <v>0</v>
      </c>
      <c r="H309" s="238">
        <f>F309-G309</f>
        <v>121000000</v>
      </c>
      <c r="I309" s="239"/>
      <c r="J309" s="240"/>
      <c r="K309" s="241"/>
      <c r="L309" s="248" t="s">
        <v>260</v>
      </c>
      <c r="N309" s="32" t="s">
        <v>464</v>
      </c>
    </row>
    <row r="310" spans="1:14" s="23" customFormat="1" ht="33.75" customHeight="1" x14ac:dyDescent="0.25">
      <c r="A310" s="373"/>
      <c r="B310" s="242" t="s">
        <v>95</v>
      </c>
      <c r="C310" s="242" t="s">
        <v>224</v>
      </c>
      <c r="D310" s="243" t="s">
        <v>179</v>
      </c>
      <c r="E310" s="242"/>
      <c r="F310" s="244"/>
      <c r="G310" s="244"/>
      <c r="H310" s="244"/>
      <c r="I310" s="245"/>
      <c r="J310" s="246"/>
      <c r="K310" s="247"/>
      <c r="L310" s="248"/>
    </row>
    <row r="311" spans="1:14" s="23" customFormat="1" ht="15" customHeight="1" x14ac:dyDescent="0.25">
      <c r="A311" s="374"/>
      <c r="B311" s="242" t="s">
        <v>98</v>
      </c>
      <c r="C311" s="242" t="s">
        <v>99</v>
      </c>
      <c r="D311" s="243" t="s">
        <v>100</v>
      </c>
      <c r="E311" s="242"/>
      <c r="F311" s="244"/>
      <c r="G311" s="244"/>
      <c r="H311" s="244"/>
      <c r="I311" s="245"/>
      <c r="J311" s="246"/>
      <c r="K311" s="247"/>
      <c r="L311" s="248"/>
    </row>
    <row r="312" spans="1:14" s="23" customFormat="1" ht="35.25" customHeight="1" x14ac:dyDescent="0.25">
      <c r="A312" s="374"/>
      <c r="B312" s="242" t="s">
        <v>101</v>
      </c>
      <c r="C312" s="242" t="s">
        <v>18</v>
      </c>
      <c r="D312" s="243">
        <v>2</v>
      </c>
      <c r="E312" s="242"/>
      <c r="F312" s="244"/>
      <c r="G312" s="244"/>
      <c r="H312" s="244"/>
      <c r="I312" s="245"/>
      <c r="J312" s="246"/>
      <c r="K312" s="247"/>
      <c r="L312" s="248"/>
    </row>
    <row r="313" spans="1:14" s="23" customFormat="1" ht="34.5" customHeight="1" x14ac:dyDescent="0.25">
      <c r="A313" s="374"/>
      <c r="B313" s="242" t="s">
        <v>102</v>
      </c>
      <c r="C313" s="242" t="s">
        <v>261</v>
      </c>
      <c r="D313" s="250">
        <v>1</v>
      </c>
      <c r="E313" s="251"/>
      <c r="F313" s="244"/>
      <c r="G313" s="244"/>
      <c r="H313" s="244"/>
      <c r="I313" s="245"/>
      <c r="J313" s="246"/>
      <c r="K313" s="247"/>
      <c r="L313" s="248"/>
    </row>
    <row r="314" spans="1:14" s="23" customFormat="1" ht="15" customHeight="1" x14ac:dyDescent="0.25">
      <c r="A314" s="375"/>
      <c r="B314" s="242" t="s">
        <v>104</v>
      </c>
      <c r="C314" s="242" t="s">
        <v>184</v>
      </c>
      <c r="D314" s="243"/>
      <c r="E314" s="242"/>
      <c r="F314" s="244"/>
      <c r="G314" s="244"/>
      <c r="H314" s="244"/>
      <c r="I314" s="245"/>
      <c r="J314" s="246"/>
      <c r="K314" s="247"/>
      <c r="L314" s="248"/>
    </row>
    <row r="315" spans="1:14" s="23" customFormat="1" ht="63" customHeight="1" x14ac:dyDescent="0.25">
      <c r="A315" s="249"/>
      <c r="B315" s="242" t="s">
        <v>185</v>
      </c>
      <c r="C315" s="242"/>
      <c r="D315" s="243"/>
      <c r="E315" s="242"/>
      <c r="F315" s="244"/>
      <c r="G315" s="244"/>
      <c r="H315" s="244"/>
      <c r="I315" s="245"/>
      <c r="J315" s="246"/>
      <c r="K315" s="247"/>
      <c r="L315" s="248"/>
    </row>
    <row r="316" spans="1:14" s="32" customFormat="1" ht="45.75" customHeight="1" x14ac:dyDescent="0.25">
      <c r="A316" s="229" t="s">
        <v>262</v>
      </c>
      <c r="B316" s="230" t="s">
        <v>263</v>
      </c>
      <c r="C316" s="230"/>
      <c r="D316" s="231"/>
      <c r="E316" s="237"/>
      <c r="F316" s="232">
        <v>3683000000</v>
      </c>
      <c r="G316" s="238">
        <v>1000000000</v>
      </c>
      <c r="H316" s="238">
        <f>F316-G316</f>
        <v>2683000000</v>
      </c>
      <c r="I316" s="239"/>
      <c r="J316" s="240"/>
      <c r="K316" s="241"/>
      <c r="L316" s="236" t="s">
        <v>465</v>
      </c>
    </row>
    <row r="317" spans="1:14" s="23" customFormat="1" ht="26.25" customHeight="1" x14ac:dyDescent="0.25">
      <c r="A317" s="373"/>
      <c r="B317" s="242" t="s">
        <v>95</v>
      </c>
      <c r="C317" s="242" t="s">
        <v>224</v>
      </c>
      <c r="D317" s="243" t="s">
        <v>179</v>
      </c>
      <c r="E317" s="242"/>
      <c r="F317" s="244"/>
      <c r="G317" s="244"/>
      <c r="H317" s="244"/>
      <c r="I317" s="245"/>
      <c r="J317" s="246"/>
      <c r="K317" s="247"/>
      <c r="L317" s="248"/>
    </row>
    <row r="318" spans="1:14" s="23" customFormat="1" ht="15" customHeight="1" x14ac:dyDescent="0.25">
      <c r="A318" s="374"/>
      <c r="B318" s="242" t="s">
        <v>98</v>
      </c>
      <c r="C318" s="242"/>
      <c r="D318" s="243" t="s">
        <v>100</v>
      </c>
      <c r="E318" s="242"/>
      <c r="F318" s="244"/>
      <c r="G318" s="244"/>
      <c r="H318" s="244"/>
      <c r="I318" s="245"/>
      <c r="J318" s="246"/>
      <c r="K318" s="247"/>
      <c r="L318" s="248"/>
    </row>
    <row r="319" spans="1:14" s="23" customFormat="1" ht="15" customHeight="1" x14ac:dyDescent="0.25">
      <c r="A319" s="374"/>
      <c r="B319" s="242" t="s">
        <v>101</v>
      </c>
      <c r="C319" s="242"/>
      <c r="D319" s="243"/>
      <c r="E319" s="242"/>
      <c r="F319" s="244"/>
      <c r="G319" s="244"/>
      <c r="H319" s="244"/>
      <c r="I319" s="245"/>
      <c r="J319" s="246"/>
      <c r="K319" s="247"/>
      <c r="L319" s="248"/>
    </row>
    <row r="320" spans="1:14" s="23" customFormat="1" ht="15" customHeight="1" x14ac:dyDescent="0.25">
      <c r="A320" s="374"/>
      <c r="B320" s="242" t="s">
        <v>102</v>
      </c>
      <c r="C320" s="242"/>
      <c r="D320" s="243"/>
      <c r="E320" s="242"/>
      <c r="F320" s="244"/>
      <c r="G320" s="244"/>
      <c r="H320" s="244"/>
      <c r="I320" s="245"/>
      <c r="J320" s="246"/>
      <c r="K320" s="247"/>
      <c r="L320" s="248"/>
    </row>
    <row r="321" spans="1:12" s="23" customFormat="1" ht="15" customHeight="1" x14ac:dyDescent="0.25">
      <c r="A321" s="375"/>
      <c r="B321" s="242" t="s">
        <v>104</v>
      </c>
      <c r="C321" s="242"/>
      <c r="D321" s="243"/>
      <c r="E321" s="242"/>
      <c r="F321" s="244"/>
      <c r="G321" s="244"/>
      <c r="H321" s="244"/>
      <c r="I321" s="245"/>
      <c r="J321" s="246"/>
      <c r="K321" s="247"/>
      <c r="L321" s="248"/>
    </row>
    <row r="322" spans="1:12" s="23" customFormat="1" ht="18" customHeight="1" x14ac:dyDescent="0.25">
      <c r="A322" s="249"/>
      <c r="B322" s="242" t="s">
        <v>180</v>
      </c>
      <c r="C322" s="242"/>
      <c r="D322" s="243"/>
      <c r="E322" s="242"/>
      <c r="F322" s="244"/>
      <c r="G322" s="244"/>
      <c r="H322" s="244"/>
      <c r="I322" s="245"/>
      <c r="J322" s="246"/>
      <c r="K322" s="247"/>
      <c r="L322" s="248"/>
    </row>
    <row r="323" spans="1:12" s="32" customFormat="1" ht="33" customHeight="1" x14ac:dyDescent="0.25">
      <c r="A323" s="229">
        <v>1.3</v>
      </c>
      <c r="B323" s="230" t="s">
        <v>10</v>
      </c>
      <c r="C323" s="230" t="s">
        <v>6</v>
      </c>
      <c r="D323" s="231">
        <v>100</v>
      </c>
      <c r="E323" s="230" t="s">
        <v>92</v>
      </c>
      <c r="F323" s="232">
        <f>SUM(F324:F330)</f>
        <v>55000000</v>
      </c>
      <c r="G323" s="232">
        <f>SUM(G324:G330)</f>
        <v>41250000</v>
      </c>
      <c r="H323" s="232">
        <f>SUM(H324:H330)</f>
        <v>13750000</v>
      </c>
      <c r="I323" s="233"/>
      <c r="J323" s="234"/>
      <c r="K323" s="235"/>
      <c r="L323" s="236"/>
    </row>
    <row r="324" spans="1:12" s="32" customFormat="1" ht="36" customHeight="1" x14ac:dyDescent="0.25">
      <c r="A324" s="229" t="s">
        <v>264</v>
      </c>
      <c r="B324" s="230" t="s">
        <v>265</v>
      </c>
      <c r="C324" s="230" t="s">
        <v>20</v>
      </c>
      <c r="D324" s="231">
        <v>55</v>
      </c>
      <c r="E324" s="237"/>
      <c r="F324" s="232">
        <v>55000000</v>
      </c>
      <c r="G324" s="238">
        <v>41250000</v>
      </c>
      <c r="H324" s="238">
        <f>F324-G324</f>
        <v>13750000</v>
      </c>
      <c r="I324" s="239"/>
      <c r="J324" s="240"/>
      <c r="K324" s="241"/>
      <c r="L324" s="248" t="s">
        <v>266</v>
      </c>
    </row>
    <row r="325" spans="1:12" s="23" customFormat="1" ht="30.75" customHeight="1" x14ac:dyDescent="0.25">
      <c r="A325" s="373"/>
      <c r="B325" s="242" t="s">
        <v>95</v>
      </c>
      <c r="C325" s="242" t="s">
        <v>267</v>
      </c>
      <c r="D325" s="243" t="s">
        <v>179</v>
      </c>
      <c r="E325" s="242"/>
      <c r="F325" s="244"/>
      <c r="G325" s="244"/>
      <c r="H325" s="244"/>
      <c r="I325" s="245"/>
      <c r="J325" s="246"/>
      <c r="K325" s="247"/>
      <c r="L325" s="248"/>
    </row>
    <row r="326" spans="1:12" s="23" customFormat="1" ht="15" customHeight="1" x14ac:dyDescent="0.25">
      <c r="A326" s="374"/>
      <c r="B326" s="242" t="s">
        <v>98</v>
      </c>
      <c r="C326" s="242" t="s">
        <v>99</v>
      </c>
      <c r="D326" s="243" t="s">
        <v>100</v>
      </c>
      <c r="E326" s="242"/>
      <c r="F326" s="244"/>
      <c r="G326" s="244"/>
      <c r="H326" s="244"/>
      <c r="I326" s="245"/>
      <c r="J326" s="246"/>
      <c r="K326" s="247"/>
      <c r="L326" s="248"/>
    </row>
    <row r="327" spans="1:12" s="23" customFormat="1" ht="28.5" customHeight="1" x14ac:dyDescent="0.25">
      <c r="A327" s="374"/>
      <c r="B327" s="242" t="s">
        <v>101</v>
      </c>
      <c r="C327" s="242" t="s">
        <v>20</v>
      </c>
      <c r="D327" s="243">
        <v>53</v>
      </c>
      <c r="E327" s="242"/>
      <c r="F327" s="244"/>
      <c r="G327" s="244"/>
      <c r="H327" s="244"/>
      <c r="I327" s="245"/>
      <c r="J327" s="246"/>
      <c r="K327" s="247"/>
      <c r="L327" s="248"/>
    </row>
    <row r="328" spans="1:12" s="23" customFormat="1" ht="29.25" customHeight="1" x14ac:dyDescent="0.25">
      <c r="A328" s="374"/>
      <c r="B328" s="242" t="s">
        <v>102</v>
      </c>
      <c r="C328" s="242" t="s">
        <v>268</v>
      </c>
      <c r="D328" s="250">
        <v>1</v>
      </c>
      <c r="E328" s="251"/>
      <c r="F328" s="244"/>
      <c r="G328" s="244"/>
      <c r="H328" s="244"/>
      <c r="I328" s="245"/>
      <c r="J328" s="246"/>
      <c r="K328" s="247"/>
      <c r="L328" s="248"/>
    </row>
    <row r="329" spans="1:12" s="23" customFormat="1" ht="15" customHeight="1" x14ac:dyDescent="0.25">
      <c r="A329" s="375"/>
      <c r="B329" s="242" t="s">
        <v>104</v>
      </c>
      <c r="C329" s="242" t="s">
        <v>184</v>
      </c>
      <c r="D329" s="243"/>
      <c r="E329" s="242"/>
      <c r="F329" s="244"/>
      <c r="G329" s="244"/>
      <c r="H329" s="244"/>
      <c r="I329" s="245"/>
      <c r="J329" s="246"/>
      <c r="K329" s="247"/>
      <c r="L329" s="248"/>
    </row>
    <row r="330" spans="1:12" s="23" customFormat="1" ht="65.25" customHeight="1" x14ac:dyDescent="0.25">
      <c r="A330" s="249"/>
      <c r="B330" s="242" t="s">
        <v>189</v>
      </c>
      <c r="C330" s="242"/>
      <c r="D330" s="243"/>
      <c r="E330" s="242"/>
      <c r="F330" s="244"/>
      <c r="G330" s="244"/>
      <c r="H330" s="244"/>
      <c r="I330" s="245"/>
      <c r="J330" s="246"/>
      <c r="K330" s="247"/>
      <c r="L330" s="248"/>
    </row>
    <row r="331" spans="1:12" s="32" customFormat="1" ht="26.25" customHeight="1" x14ac:dyDescent="0.25">
      <c r="A331" s="229">
        <v>1.4</v>
      </c>
      <c r="B331" s="230" t="s">
        <v>52</v>
      </c>
      <c r="C331" s="230" t="s">
        <v>53</v>
      </c>
      <c r="D331" s="231">
        <v>100</v>
      </c>
      <c r="E331" s="230" t="s">
        <v>92</v>
      </c>
      <c r="F331" s="232">
        <f>SUM(F332:F338)</f>
        <v>97000000</v>
      </c>
      <c r="G331" s="232">
        <f>G332</f>
        <v>50000000</v>
      </c>
      <c r="H331" s="232">
        <f>SUM(H332:H338)</f>
        <v>47000000</v>
      </c>
      <c r="I331" s="233"/>
      <c r="J331" s="234"/>
      <c r="K331" s="235"/>
      <c r="L331" s="236"/>
    </row>
    <row r="332" spans="1:12" s="32" customFormat="1" ht="40.5" customHeight="1" x14ac:dyDescent="0.25">
      <c r="A332" s="229" t="s">
        <v>269</v>
      </c>
      <c r="B332" s="230" t="s">
        <v>270</v>
      </c>
      <c r="C332" s="230" t="s">
        <v>54</v>
      </c>
      <c r="D332" s="231">
        <v>8</v>
      </c>
      <c r="E332" s="237"/>
      <c r="F332" s="232">
        <v>97000000</v>
      </c>
      <c r="G332" s="238">
        <v>50000000</v>
      </c>
      <c r="H332" s="238">
        <f>F332-G332</f>
        <v>47000000</v>
      </c>
      <c r="I332" s="239"/>
      <c r="J332" s="240"/>
      <c r="K332" s="241"/>
      <c r="L332" s="236"/>
    </row>
    <row r="333" spans="1:12" s="23" customFormat="1" ht="28.5" customHeight="1" x14ac:dyDescent="0.25">
      <c r="A333" s="373"/>
      <c r="B333" s="242" t="s">
        <v>95</v>
      </c>
      <c r="C333" s="242" t="s">
        <v>271</v>
      </c>
      <c r="D333" s="243" t="s">
        <v>179</v>
      </c>
      <c r="E333" s="242"/>
      <c r="F333" s="244"/>
      <c r="G333" s="244"/>
      <c r="H333" s="244"/>
      <c r="I333" s="245"/>
      <c r="J333" s="246"/>
      <c r="K333" s="247"/>
      <c r="L333" s="248"/>
    </row>
    <row r="334" spans="1:12" s="23" customFormat="1" ht="15" customHeight="1" x14ac:dyDescent="0.25">
      <c r="A334" s="374"/>
      <c r="B334" s="242" t="s">
        <v>98</v>
      </c>
      <c r="C334" s="242" t="s">
        <v>99</v>
      </c>
      <c r="D334" s="243" t="s">
        <v>100</v>
      </c>
      <c r="E334" s="242"/>
      <c r="F334" s="244"/>
      <c r="G334" s="244"/>
      <c r="H334" s="244"/>
      <c r="I334" s="245"/>
      <c r="J334" s="246"/>
      <c r="K334" s="247"/>
      <c r="L334" s="248"/>
    </row>
    <row r="335" spans="1:12" s="23" customFormat="1" ht="45.75" customHeight="1" x14ac:dyDescent="0.25">
      <c r="A335" s="374"/>
      <c r="B335" s="242" t="s">
        <v>101</v>
      </c>
      <c r="C335" s="242" t="s">
        <v>54</v>
      </c>
      <c r="D335" s="243">
        <v>8</v>
      </c>
      <c r="E335" s="242"/>
      <c r="F335" s="244"/>
      <c r="G335" s="244"/>
      <c r="H335" s="244"/>
      <c r="I335" s="245"/>
      <c r="J335" s="246"/>
      <c r="K335" s="247"/>
      <c r="L335" s="248"/>
    </row>
    <row r="336" spans="1:12" s="23" customFormat="1" ht="30" customHeight="1" x14ac:dyDescent="0.25">
      <c r="A336" s="374"/>
      <c r="B336" s="242" t="s">
        <v>102</v>
      </c>
      <c r="C336" s="242" t="s">
        <v>272</v>
      </c>
      <c r="D336" s="250">
        <v>1</v>
      </c>
      <c r="E336" s="251"/>
      <c r="F336" s="244"/>
      <c r="G336" s="244"/>
      <c r="H336" s="244"/>
      <c r="I336" s="245"/>
      <c r="J336" s="246"/>
      <c r="K336" s="247"/>
      <c r="L336" s="248"/>
    </row>
    <row r="337" spans="1:12" s="23" customFormat="1" ht="15" customHeight="1" x14ac:dyDescent="0.25">
      <c r="A337" s="375"/>
      <c r="B337" s="242" t="s">
        <v>104</v>
      </c>
      <c r="C337" s="242" t="s">
        <v>184</v>
      </c>
      <c r="D337" s="243"/>
      <c r="E337" s="242"/>
      <c r="F337" s="244"/>
      <c r="G337" s="244"/>
      <c r="H337" s="244"/>
      <c r="I337" s="245"/>
      <c r="J337" s="246"/>
      <c r="K337" s="247"/>
      <c r="L337" s="248"/>
    </row>
    <row r="338" spans="1:12" s="23" customFormat="1" ht="83.25" customHeight="1" x14ac:dyDescent="0.25">
      <c r="A338" s="249"/>
      <c r="B338" s="242" t="s">
        <v>273</v>
      </c>
      <c r="C338" s="242"/>
      <c r="D338" s="243"/>
      <c r="E338" s="242"/>
      <c r="F338" s="244"/>
      <c r="G338" s="244"/>
      <c r="H338" s="244"/>
      <c r="I338" s="245"/>
      <c r="J338" s="246"/>
      <c r="K338" s="247"/>
      <c r="L338" s="248"/>
    </row>
    <row r="339" spans="1:12" s="32" customFormat="1" ht="36" customHeight="1" x14ac:dyDescent="0.25">
      <c r="A339" s="229">
        <v>1.5</v>
      </c>
      <c r="B339" s="230" t="s">
        <v>55</v>
      </c>
      <c r="C339" s="230" t="s">
        <v>56</v>
      </c>
      <c r="D339" s="231">
        <v>100</v>
      </c>
      <c r="E339" s="230" t="s">
        <v>92</v>
      </c>
      <c r="F339" s="232">
        <f>SUM(F340:F367)</f>
        <v>311000000</v>
      </c>
      <c r="G339" s="232">
        <f>SUM(G340:G367)</f>
        <v>258000000</v>
      </c>
      <c r="H339" s="232">
        <f>SUM(H340:H367)</f>
        <v>53000000</v>
      </c>
      <c r="I339" s="233"/>
      <c r="J339" s="234"/>
      <c r="K339" s="235"/>
      <c r="L339" s="236"/>
    </row>
    <row r="340" spans="1:12" s="32" customFormat="1" ht="32.25" customHeight="1" x14ac:dyDescent="0.25">
      <c r="A340" s="229" t="s">
        <v>274</v>
      </c>
      <c r="B340" s="230" t="s">
        <v>275</v>
      </c>
      <c r="C340" s="230" t="s">
        <v>19</v>
      </c>
      <c r="D340" s="231">
        <v>12</v>
      </c>
      <c r="E340" s="237"/>
      <c r="F340" s="232">
        <v>49000000</v>
      </c>
      <c r="G340" s="238">
        <v>45000000</v>
      </c>
      <c r="H340" s="238">
        <f>F340-G340</f>
        <v>4000000</v>
      </c>
      <c r="I340" s="239"/>
      <c r="J340" s="240"/>
      <c r="K340" s="241"/>
      <c r="L340" s="236"/>
    </row>
    <row r="341" spans="1:12" s="23" customFormat="1" ht="29.25" customHeight="1" x14ac:dyDescent="0.25">
      <c r="A341" s="373"/>
      <c r="B341" s="242" t="s">
        <v>95</v>
      </c>
      <c r="C341" s="242" t="s">
        <v>276</v>
      </c>
      <c r="D341" s="243" t="s">
        <v>179</v>
      </c>
      <c r="E341" s="242"/>
      <c r="F341" s="244"/>
      <c r="G341" s="244"/>
      <c r="H341" s="244"/>
      <c r="I341" s="245"/>
      <c r="J341" s="246"/>
      <c r="K341" s="247"/>
      <c r="L341" s="248"/>
    </row>
    <row r="342" spans="1:12" s="23" customFormat="1" ht="15" customHeight="1" x14ac:dyDescent="0.25">
      <c r="A342" s="374"/>
      <c r="B342" s="242" t="s">
        <v>98</v>
      </c>
      <c r="C342" s="242" t="s">
        <v>99</v>
      </c>
      <c r="D342" s="243" t="s">
        <v>100</v>
      </c>
      <c r="E342" s="242"/>
      <c r="F342" s="244"/>
      <c r="G342" s="244"/>
      <c r="H342" s="244"/>
      <c r="I342" s="245"/>
      <c r="J342" s="246"/>
      <c r="K342" s="247"/>
      <c r="L342" s="248"/>
    </row>
    <row r="343" spans="1:12" s="23" customFormat="1" ht="27.75" customHeight="1" x14ac:dyDescent="0.25">
      <c r="A343" s="374"/>
      <c r="B343" s="242" t="s">
        <v>101</v>
      </c>
      <c r="C343" s="242" t="s">
        <v>19</v>
      </c>
      <c r="D343" s="243">
        <v>12</v>
      </c>
      <c r="E343" s="242"/>
      <c r="F343" s="244"/>
      <c r="G343" s="244"/>
      <c r="H343" s="244"/>
      <c r="I343" s="245"/>
      <c r="J343" s="246"/>
      <c r="K343" s="247"/>
      <c r="L343" s="248"/>
    </row>
    <row r="344" spans="1:12" s="23" customFormat="1" ht="33.75" customHeight="1" x14ac:dyDescent="0.25">
      <c r="A344" s="374"/>
      <c r="B344" s="242" t="s">
        <v>102</v>
      </c>
      <c r="C344" s="242" t="s">
        <v>277</v>
      </c>
      <c r="D344" s="250">
        <v>1</v>
      </c>
      <c r="E344" s="251"/>
      <c r="F344" s="244"/>
      <c r="G344" s="244"/>
      <c r="H344" s="244"/>
      <c r="I344" s="245"/>
      <c r="J344" s="246"/>
      <c r="K344" s="247"/>
      <c r="L344" s="248"/>
    </row>
    <row r="345" spans="1:12" s="23" customFormat="1" ht="15" customHeight="1" x14ac:dyDescent="0.25">
      <c r="A345" s="375"/>
      <c r="B345" s="242" t="s">
        <v>104</v>
      </c>
      <c r="C345" s="242" t="s">
        <v>184</v>
      </c>
      <c r="D345" s="243"/>
      <c r="E345" s="242"/>
      <c r="F345" s="244"/>
      <c r="G345" s="244"/>
      <c r="H345" s="244"/>
      <c r="I345" s="245"/>
      <c r="J345" s="246"/>
      <c r="K345" s="247"/>
      <c r="L345" s="248"/>
    </row>
    <row r="346" spans="1:12" s="23" customFormat="1" ht="111" customHeight="1" x14ac:dyDescent="0.25">
      <c r="A346" s="249"/>
      <c r="B346" s="242" t="s">
        <v>278</v>
      </c>
      <c r="C346" s="242"/>
      <c r="D346" s="243"/>
      <c r="E346" s="242"/>
      <c r="F346" s="244"/>
      <c r="G346" s="244"/>
      <c r="H346" s="244"/>
      <c r="I346" s="245"/>
      <c r="J346" s="246"/>
      <c r="K346" s="247"/>
      <c r="L346" s="248"/>
    </row>
    <row r="347" spans="1:12" s="32" customFormat="1" ht="67.5" customHeight="1" x14ac:dyDescent="0.25">
      <c r="A347" s="229" t="s">
        <v>279</v>
      </c>
      <c r="B347" s="230" t="s">
        <v>280</v>
      </c>
      <c r="C347" s="230" t="s">
        <v>58</v>
      </c>
      <c r="D347" s="267">
        <v>43232</v>
      </c>
      <c r="E347" s="268"/>
      <c r="F347" s="232">
        <v>10000000</v>
      </c>
      <c r="G347" s="238">
        <v>11000000</v>
      </c>
      <c r="H347" s="238">
        <f>F347-G347</f>
        <v>-1000000</v>
      </c>
      <c r="I347" s="239"/>
      <c r="J347" s="240"/>
      <c r="K347" s="241"/>
      <c r="L347" s="236"/>
    </row>
    <row r="348" spans="1:12" s="23" customFormat="1" ht="29.25" customHeight="1" x14ac:dyDescent="0.25">
      <c r="A348" s="373"/>
      <c r="B348" s="242" t="s">
        <v>95</v>
      </c>
      <c r="C348" s="242" t="s">
        <v>276</v>
      </c>
      <c r="D348" s="243" t="s">
        <v>179</v>
      </c>
      <c r="E348" s="242"/>
      <c r="F348" s="244"/>
      <c r="G348" s="244"/>
      <c r="H348" s="244"/>
      <c r="I348" s="245"/>
      <c r="J348" s="246"/>
      <c r="K348" s="247"/>
      <c r="L348" s="248"/>
    </row>
    <row r="349" spans="1:12" s="23" customFormat="1" ht="15" customHeight="1" x14ac:dyDescent="0.25">
      <c r="A349" s="374"/>
      <c r="B349" s="242" t="s">
        <v>98</v>
      </c>
      <c r="C349" s="242" t="s">
        <v>99</v>
      </c>
      <c r="D349" s="243" t="s">
        <v>100</v>
      </c>
      <c r="E349" s="242"/>
      <c r="F349" s="244"/>
      <c r="G349" s="244"/>
      <c r="H349" s="244"/>
      <c r="I349" s="245"/>
      <c r="J349" s="246"/>
      <c r="K349" s="247"/>
      <c r="L349" s="248"/>
    </row>
    <row r="350" spans="1:12" s="23" customFormat="1" ht="71.25" customHeight="1" x14ac:dyDescent="0.25">
      <c r="A350" s="374"/>
      <c r="B350" s="242" t="s">
        <v>101</v>
      </c>
      <c r="C350" s="242" t="s">
        <v>58</v>
      </c>
      <c r="D350" s="269">
        <v>43232</v>
      </c>
      <c r="E350" s="270"/>
      <c r="F350" s="244"/>
      <c r="G350" s="244"/>
      <c r="H350" s="244"/>
      <c r="I350" s="245"/>
      <c r="J350" s="246"/>
      <c r="K350" s="247"/>
      <c r="L350" s="248"/>
    </row>
    <row r="351" spans="1:12" s="23" customFormat="1" ht="44.25" customHeight="1" x14ac:dyDescent="0.25">
      <c r="A351" s="374"/>
      <c r="B351" s="242" t="s">
        <v>102</v>
      </c>
      <c r="C351" s="242" t="s">
        <v>281</v>
      </c>
      <c r="D351" s="250">
        <v>1</v>
      </c>
      <c r="E351" s="251"/>
      <c r="F351" s="244"/>
      <c r="G351" s="244"/>
      <c r="H351" s="244"/>
      <c r="I351" s="245"/>
      <c r="J351" s="246"/>
      <c r="K351" s="247"/>
      <c r="L351" s="248"/>
    </row>
    <row r="352" spans="1:12" s="23" customFormat="1" ht="15" customHeight="1" x14ac:dyDescent="0.25">
      <c r="A352" s="375"/>
      <c r="B352" s="242" t="s">
        <v>104</v>
      </c>
      <c r="C352" s="242" t="s">
        <v>184</v>
      </c>
      <c r="D352" s="243"/>
      <c r="E352" s="242"/>
      <c r="F352" s="244"/>
      <c r="G352" s="244"/>
      <c r="H352" s="244"/>
      <c r="I352" s="245"/>
      <c r="J352" s="246"/>
      <c r="K352" s="247"/>
      <c r="L352" s="248"/>
    </row>
    <row r="353" spans="1:12" s="23" customFormat="1" ht="84" customHeight="1" x14ac:dyDescent="0.25">
      <c r="A353" s="249"/>
      <c r="B353" s="242" t="s">
        <v>273</v>
      </c>
      <c r="C353" s="242"/>
      <c r="D353" s="243"/>
      <c r="E353" s="242"/>
      <c r="F353" s="244"/>
      <c r="G353" s="244"/>
      <c r="H353" s="244"/>
      <c r="I353" s="245"/>
      <c r="J353" s="246"/>
      <c r="K353" s="247"/>
      <c r="L353" s="248"/>
    </row>
    <row r="354" spans="1:12" s="32" customFormat="1" ht="40.5" customHeight="1" x14ac:dyDescent="0.25">
      <c r="A354" s="229" t="s">
        <v>282</v>
      </c>
      <c r="B354" s="230" t="s">
        <v>283</v>
      </c>
      <c r="C354" s="230" t="s">
        <v>57</v>
      </c>
      <c r="D354" s="231">
        <v>12</v>
      </c>
      <c r="E354" s="237"/>
      <c r="F354" s="232">
        <v>240000000</v>
      </c>
      <c r="G354" s="238">
        <v>190000000</v>
      </c>
      <c r="H354" s="238">
        <f>F354-G354</f>
        <v>50000000</v>
      </c>
      <c r="I354" s="239"/>
      <c r="J354" s="240"/>
      <c r="K354" s="241"/>
      <c r="L354" s="236"/>
    </row>
    <row r="355" spans="1:12" s="23" customFormat="1" ht="28.5" customHeight="1" x14ac:dyDescent="0.25">
      <c r="A355" s="373"/>
      <c r="B355" s="242" t="s">
        <v>95</v>
      </c>
      <c r="C355" s="242" t="s">
        <v>276</v>
      </c>
      <c r="D355" s="243" t="s">
        <v>179</v>
      </c>
      <c r="E355" s="242"/>
      <c r="F355" s="244"/>
      <c r="G355" s="244"/>
      <c r="H355" s="244"/>
      <c r="I355" s="245"/>
      <c r="J355" s="246"/>
      <c r="K355" s="247"/>
      <c r="L355" s="248"/>
    </row>
    <row r="356" spans="1:12" s="23" customFormat="1" ht="15" customHeight="1" x14ac:dyDescent="0.25">
      <c r="A356" s="374"/>
      <c r="B356" s="242" t="s">
        <v>98</v>
      </c>
      <c r="C356" s="242" t="s">
        <v>99</v>
      </c>
      <c r="D356" s="243" t="s">
        <v>100</v>
      </c>
      <c r="E356" s="242"/>
      <c r="F356" s="244"/>
      <c r="G356" s="244"/>
      <c r="H356" s="244"/>
      <c r="I356" s="245"/>
      <c r="J356" s="246"/>
      <c r="K356" s="247"/>
      <c r="L356" s="248"/>
    </row>
    <row r="357" spans="1:12" s="23" customFormat="1" ht="43.5" customHeight="1" x14ac:dyDescent="0.25">
      <c r="A357" s="374"/>
      <c r="B357" s="242" t="s">
        <v>101</v>
      </c>
      <c r="C357" s="242" t="s">
        <v>57</v>
      </c>
      <c r="D357" s="243">
        <v>12</v>
      </c>
      <c r="E357" s="242"/>
      <c r="F357" s="244"/>
      <c r="G357" s="244"/>
      <c r="H357" s="244"/>
      <c r="I357" s="245"/>
      <c r="J357" s="246"/>
      <c r="K357" s="247"/>
      <c r="L357" s="248"/>
    </row>
    <row r="358" spans="1:12" s="23" customFormat="1" ht="31.5" customHeight="1" x14ac:dyDescent="0.25">
      <c r="A358" s="374"/>
      <c r="B358" s="242" t="s">
        <v>102</v>
      </c>
      <c r="C358" s="242" t="s">
        <v>284</v>
      </c>
      <c r="D358" s="250">
        <v>1</v>
      </c>
      <c r="E358" s="251"/>
      <c r="F358" s="244"/>
      <c r="G358" s="244"/>
      <c r="H358" s="244"/>
      <c r="I358" s="245"/>
      <c r="J358" s="246"/>
      <c r="K358" s="247"/>
      <c r="L358" s="248"/>
    </row>
    <row r="359" spans="1:12" s="23" customFormat="1" ht="15" customHeight="1" x14ac:dyDescent="0.25">
      <c r="A359" s="375"/>
      <c r="B359" s="242" t="s">
        <v>104</v>
      </c>
      <c r="C359" s="242" t="s">
        <v>184</v>
      </c>
      <c r="D359" s="243"/>
      <c r="E359" s="242"/>
      <c r="F359" s="244"/>
      <c r="G359" s="244"/>
      <c r="H359" s="244"/>
      <c r="I359" s="245"/>
      <c r="J359" s="246"/>
      <c r="K359" s="247"/>
      <c r="L359" s="248"/>
    </row>
    <row r="360" spans="1:12" s="23" customFormat="1" ht="81" customHeight="1" x14ac:dyDescent="0.25">
      <c r="A360" s="249"/>
      <c r="B360" s="242" t="s">
        <v>273</v>
      </c>
      <c r="C360" s="242"/>
      <c r="D360" s="243"/>
      <c r="E360" s="242"/>
      <c r="F360" s="244"/>
      <c r="G360" s="244"/>
      <c r="H360" s="244"/>
      <c r="I360" s="245"/>
      <c r="J360" s="246"/>
      <c r="K360" s="247"/>
      <c r="L360" s="248"/>
    </row>
    <row r="361" spans="1:12" s="32" customFormat="1" ht="42" customHeight="1" x14ac:dyDescent="0.25">
      <c r="A361" s="229" t="s">
        <v>285</v>
      </c>
      <c r="B361" s="230" t="s">
        <v>286</v>
      </c>
      <c r="C361" s="230" t="s">
        <v>59</v>
      </c>
      <c r="D361" s="231">
        <v>1</v>
      </c>
      <c r="E361" s="237"/>
      <c r="F361" s="232">
        <v>12000000</v>
      </c>
      <c r="G361" s="238">
        <v>12000000</v>
      </c>
      <c r="H361" s="238">
        <f>F361-G361</f>
        <v>0</v>
      </c>
      <c r="I361" s="239"/>
      <c r="J361" s="240"/>
      <c r="K361" s="241"/>
      <c r="L361" s="236"/>
    </row>
    <row r="362" spans="1:12" s="23" customFormat="1" ht="26.25" customHeight="1" x14ac:dyDescent="0.25">
      <c r="A362" s="373"/>
      <c r="B362" s="242" t="s">
        <v>95</v>
      </c>
      <c r="C362" s="242" t="s">
        <v>276</v>
      </c>
      <c r="D362" s="243" t="s">
        <v>179</v>
      </c>
      <c r="E362" s="242"/>
      <c r="F362" s="244"/>
      <c r="G362" s="244"/>
      <c r="H362" s="244"/>
      <c r="I362" s="245"/>
      <c r="J362" s="246"/>
      <c r="K362" s="247"/>
      <c r="L362" s="248"/>
    </row>
    <row r="363" spans="1:12" s="23" customFormat="1" ht="15" customHeight="1" x14ac:dyDescent="0.25">
      <c r="A363" s="374"/>
      <c r="B363" s="242" t="s">
        <v>98</v>
      </c>
      <c r="C363" s="242" t="s">
        <v>99</v>
      </c>
      <c r="D363" s="243" t="s">
        <v>100</v>
      </c>
      <c r="E363" s="242"/>
      <c r="F363" s="244"/>
      <c r="G363" s="244"/>
      <c r="H363" s="244"/>
      <c r="I363" s="245"/>
      <c r="J363" s="246"/>
      <c r="K363" s="247"/>
      <c r="L363" s="248"/>
    </row>
    <row r="364" spans="1:12" s="23" customFormat="1" ht="42" customHeight="1" x14ac:dyDescent="0.25">
      <c r="A364" s="374"/>
      <c r="B364" s="242" t="s">
        <v>101</v>
      </c>
      <c r="C364" s="242" t="s">
        <v>59</v>
      </c>
      <c r="D364" s="243">
        <v>1</v>
      </c>
      <c r="E364" s="242"/>
      <c r="F364" s="244"/>
      <c r="G364" s="244"/>
      <c r="H364" s="244"/>
      <c r="I364" s="245"/>
      <c r="J364" s="246"/>
      <c r="K364" s="247"/>
      <c r="L364" s="248"/>
    </row>
    <row r="365" spans="1:12" s="23" customFormat="1" ht="27.75" customHeight="1" x14ac:dyDescent="0.25">
      <c r="A365" s="374"/>
      <c r="B365" s="242" t="s">
        <v>102</v>
      </c>
      <c r="C365" s="242" t="s">
        <v>287</v>
      </c>
      <c r="D365" s="250">
        <v>1</v>
      </c>
      <c r="E365" s="251"/>
      <c r="F365" s="244"/>
      <c r="G365" s="244"/>
      <c r="H365" s="244"/>
      <c r="I365" s="245"/>
      <c r="J365" s="246"/>
      <c r="K365" s="247"/>
      <c r="L365" s="248"/>
    </row>
    <row r="366" spans="1:12" s="23" customFormat="1" ht="15" customHeight="1" x14ac:dyDescent="0.25">
      <c r="A366" s="375"/>
      <c r="B366" s="242" t="s">
        <v>104</v>
      </c>
      <c r="C366" s="242" t="s">
        <v>184</v>
      </c>
      <c r="D366" s="243"/>
      <c r="E366" s="242"/>
      <c r="F366" s="244"/>
      <c r="G366" s="244"/>
      <c r="H366" s="244"/>
      <c r="I366" s="245"/>
      <c r="J366" s="246"/>
      <c r="K366" s="247"/>
      <c r="L366" s="248"/>
    </row>
    <row r="367" spans="1:12" s="23" customFormat="1" ht="83.25" customHeight="1" x14ac:dyDescent="0.25">
      <c r="A367" s="249"/>
      <c r="B367" s="242" t="s">
        <v>273</v>
      </c>
      <c r="C367" s="242"/>
      <c r="D367" s="243"/>
      <c r="E367" s="242"/>
      <c r="F367" s="244"/>
      <c r="G367" s="244"/>
      <c r="H367" s="244"/>
      <c r="I367" s="245"/>
      <c r="J367" s="246"/>
      <c r="K367" s="247"/>
      <c r="L367" s="248"/>
    </row>
    <row r="368" spans="1:12" x14ac:dyDescent="0.2">
      <c r="A368" s="271"/>
      <c r="B368" s="271"/>
      <c r="C368" s="271"/>
      <c r="D368" s="272"/>
      <c r="E368" s="271"/>
      <c r="F368" s="273"/>
      <c r="G368" s="273"/>
      <c r="H368" s="273"/>
      <c r="I368" s="274"/>
      <c r="J368" s="274"/>
      <c r="K368" s="274"/>
      <c r="L368" s="271"/>
    </row>
    <row r="369" spans="1:14" s="1" customFormat="1" ht="11.1" customHeight="1" x14ac:dyDescent="0.2">
      <c r="A369" s="271"/>
      <c r="B369" s="271"/>
      <c r="C369" s="271"/>
      <c r="D369" s="272"/>
      <c r="E369" s="271"/>
      <c r="F369" s="273"/>
      <c r="G369" s="275"/>
      <c r="H369" s="273"/>
      <c r="I369" s="274"/>
      <c r="J369" s="274"/>
      <c r="K369" s="274"/>
      <c r="L369" s="271"/>
      <c r="M369" s="3"/>
      <c r="N369" s="3"/>
    </row>
    <row r="370" spans="1:14" ht="11.1" customHeight="1" x14ac:dyDescent="0.2">
      <c r="A370" s="271"/>
      <c r="B370" s="271"/>
      <c r="C370" s="271"/>
      <c r="D370" s="272"/>
      <c r="E370" s="271"/>
      <c r="F370" s="273"/>
      <c r="G370" s="273"/>
      <c r="H370" s="379" t="s">
        <v>341</v>
      </c>
      <c r="I370" s="379"/>
      <c r="J370" s="379"/>
      <c r="K370" s="379"/>
      <c r="L370" s="379"/>
    </row>
    <row r="371" spans="1:14" ht="12.75" customHeight="1" x14ac:dyDescent="0.25">
      <c r="A371" s="271"/>
      <c r="B371" s="271"/>
      <c r="C371" s="271"/>
      <c r="D371" s="272"/>
      <c r="E371" s="271"/>
      <c r="F371" s="273"/>
      <c r="G371" s="273"/>
      <c r="H371" s="378" t="s">
        <v>9</v>
      </c>
      <c r="I371" s="378"/>
      <c r="J371" s="378"/>
      <c r="K371" s="378"/>
      <c r="L371" s="378"/>
    </row>
    <row r="372" spans="1:14" ht="11.1" customHeight="1" x14ac:dyDescent="0.25">
      <c r="A372" s="271"/>
      <c r="B372" s="271"/>
      <c r="C372" s="271"/>
      <c r="D372" s="272"/>
      <c r="E372" s="271"/>
      <c r="F372" s="273"/>
      <c r="G372" s="273"/>
      <c r="H372" s="276"/>
      <c r="I372" s="274"/>
      <c r="J372" s="274"/>
      <c r="K372" s="274"/>
      <c r="L372" s="271"/>
    </row>
    <row r="373" spans="1:14" ht="11.1" customHeight="1" x14ac:dyDescent="0.25">
      <c r="A373" s="271"/>
      <c r="B373" s="271"/>
      <c r="C373" s="271"/>
      <c r="D373" s="272"/>
      <c r="E373" s="271"/>
      <c r="F373" s="273"/>
      <c r="G373" s="273"/>
      <c r="H373" s="276"/>
      <c r="I373" s="274"/>
      <c r="J373" s="274"/>
      <c r="K373" s="274"/>
      <c r="L373" s="271"/>
    </row>
    <row r="374" spans="1:14" ht="11.1" customHeight="1" x14ac:dyDescent="0.25">
      <c r="A374" s="271"/>
      <c r="B374" s="271"/>
      <c r="C374" s="271"/>
      <c r="D374" s="272"/>
      <c r="E374" s="271"/>
      <c r="F374" s="273"/>
      <c r="G374" s="273"/>
      <c r="H374" s="276"/>
      <c r="I374" s="274"/>
      <c r="J374" s="274"/>
      <c r="K374" s="274"/>
      <c r="L374" s="271"/>
    </row>
    <row r="375" spans="1:14" ht="14.25" customHeight="1" x14ac:dyDescent="0.25">
      <c r="A375" s="271"/>
      <c r="B375" s="271"/>
      <c r="C375" s="271"/>
      <c r="D375" s="272"/>
      <c r="E375" s="271"/>
      <c r="F375" s="273"/>
      <c r="G375" s="273"/>
      <c r="H375" s="378" t="s">
        <v>27</v>
      </c>
      <c r="I375" s="378"/>
      <c r="J375" s="378"/>
      <c r="K375" s="378"/>
      <c r="L375" s="378"/>
    </row>
    <row r="376" spans="1:14" ht="13.5" customHeight="1" x14ac:dyDescent="0.25">
      <c r="A376" s="271"/>
      <c r="B376" s="271"/>
      <c r="C376" s="271"/>
      <c r="D376" s="272"/>
      <c r="E376" s="271"/>
      <c r="F376" s="273"/>
      <c r="G376" s="273"/>
      <c r="H376" s="378" t="s">
        <v>26</v>
      </c>
      <c r="I376" s="378"/>
      <c r="J376" s="378"/>
      <c r="K376" s="378"/>
      <c r="L376" s="378"/>
    </row>
    <row r="377" spans="1:14" ht="14.25" customHeight="1" x14ac:dyDescent="0.25">
      <c r="A377" s="271"/>
      <c r="B377" s="271"/>
      <c r="C377" s="271"/>
      <c r="D377" s="272"/>
      <c r="E377" s="271"/>
      <c r="F377" s="273"/>
      <c r="G377" s="273"/>
      <c r="H377" s="378" t="s">
        <v>28</v>
      </c>
      <c r="I377" s="378"/>
      <c r="J377" s="378"/>
      <c r="K377" s="378"/>
      <c r="L377" s="378"/>
    </row>
    <row r="378" spans="1:14" ht="15" customHeight="1" x14ac:dyDescent="0.2">
      <c r="A378" s="271"/>
      <c r="B378" s="271"/>
      <c r="C378" s="271"/>
      <c r="D378" s="272"/>
      <c r="E378" s="271"/>
      <c r="F378" s="273"/>
      <c r="G378" s="273"/>
      <c r="H378" s="273"/>
      <c r="I378" s="274"/>
      <c r="J378" s="274"/>
      <c r="K378" s="274"/>
      <c r="L378" s="271"/>
    </row>
    <row r="379" spans="1:14" x14ac:dyDescent="0.2">
      <c r="A379" s="271"/>
      <c r="B379" s="271"/>
      <c r="C379" s="271"/>
      <c r="D379" s="272"/>
      <c r="E379" s="271"/>
      <c r="F379" s="273"/>
      <c r="G379" s="273"/>
      <c r="H379" s="273"/>
      <c r="I379" s="274"/>
      <c r="J379" s="274"/>
      <c r="K379" s="274"/>
      <c r="L379" s="271"/>
    </row>
    <row r="380" spans="1:14" x14ac:dyDescent="0.2">
      <c r="A380" s="271"/>
      <c r="B380" s="271"/>
      <c r="C380" s="271"/>
      <c r="D380" s="272"/>
      <c r="E380" s="271"/>
      <c r="F380" s="273"/>
      <c r="G380" s="273"/>
      <c r="H380" s="273"/>
      <c r="I380" s="274"/>
      <c r="J380" s="274"/>
      <c r="K380" s="274"/>
      <c r="L380" s="271"/>
    </row>
    <row r="381" spans="1:14" x14ac:dyDescent="0.2">
      <c r="A381" s="271"/>
      <c r="B381" s="271"/>
      <c r="C381" s="271"/>
      <c r="D381" s="272"/>
      <c r="E381" s="271"/>
      <c r="F381" s="273"/>
      <c r="G381" s="273"/>
      <c r="H381" s="273"/>
      <c r="I381" s="274"/>
      <c r="J381" s="274"/>
      <c r="K381" s="274"/>
      <c r="L381" s="271"/>
    </row>
    <row r="382" spans="1:14" x14ac:dyDescent="0.2">
      <c r="A382" s="271"/>
      <c r="B382" s="271"/>
      <c r="C382" s="271"/>
      <c r="D382" s="272"/>
      <c r="E382" s="271"/>
      <c r="F382" s="273"/>
      <c r="G382" s="273"/>
      <c r="H382" s="273"/>
      <c r="I382" s="274"/>
      <c r="J382" s="274"/>
      <c r="K382" s="274"/>
      <c r="L382" s="271"/>
    </row>
    <row r="383" spans="1:14" x14ac:dyDescent="0.2">
      <c r="A383" s="271"/>
      <c r="B383" s="271"/>
      <c r="C383" s="271"/>
      <c r="D383" s="272"/>
      <c r="E383" s="271"/>
      <c r="F383" s="273"/>
      <c r="G383" s="273"/>
      <c r="H383" s="273"/>
      <c r="I383" s="274"/>
      <c r="J383" s="274"/>
      <c r="K383" s="274"/>
      <c r="L383" s="271"/>
    </row>
    <row r="384" spans="1:14" x14ac:dyDescent="0.2">
      <c r="A384" s="271"/>
      <c r="B384" s="271"/>
      <c r="C384" s="271"/>
      <c r="D384" s="272"/>
      <c r="E384" s="271"/>
      <c r="F384" s="273"/>
      <c r="G384" s="273"/>
      <c r="H384" s="273"/>
      <c r="I384" s="274"/>
      <c r="J384" s="274"/>
      <c r="K384" s="274"/>
      <c r="L384" s="271"/>
    </row>
    <row r="385" spans="1:12" x14ac:dyDescent="0.2">
      <c r="A385" s="271"/>
      <c r="B385" s="271"/>
      <c r="C385" s="271"/>
      <c r="D385" s="272"/>
      <c r="E385" s="271"/>
      <c r="F385" s="273"/>
      <c r="G385" s="273"/>
      <c r="H385" s="273"/>
      <c r="I385" s="274"/>
      <c r="J385" s="274"/>
      <c r="K385" s="274"/>
      <c r="L385" s="271"/>
    </row>
    <row r="386" spans="1:12" x14ac:dyDescent="0.2">
      <c r="A386" s="271"/>
      <c r="B386" s="271"/>
      <c r="C386" s="271"/>
      <c r="D386" s="272"/>
      <c r="E386" s="271"/>
      <c r="F386" s="273"/>
      <c r="G386" s="273"/>
      <c r="H386" s="273"/>
      <c r="I386" s="274"/>
      <c r="J386" s="274"/>
      <c r="K386" s="274"/>
      <c r="L386" s="271"/>
    </row>
    <row r="387" spans="1:12" x14ac:dyDescent="0.2">
      <c r="A387" s="271"/>
      <c r="B387" s="271"/>
      <c r="C387" s="271"/>
      <c r="D387" s="272"/>
      <c r="E387" s="271"/>
      <c r="F387" s="273"/>
      <c r="G387" s="273"/>
      <c r="H387" s="273"/>
      <c r="I387" s="274"/>
      <c r="J387" s="274"/>
      <c r="K387" s="274"/>
      <c r="L387" s="271"/>
    </row>
    <row r="388" spans="1:12" x14ac:dyDescent="0.2">
      <c r="A388" s="271"/>
      <c r="B388" s="271"/>
      <c r="C388" s="271"/>
      <c r="D388" s="272"/>
      <c r="E388" s="271"/>
      <c r="F388" s="273"/>
      <c r="G388" s="273"/>
      <c r="H388" s="273"/>
      <c r="I388" s="274"/>
      <c r="J388" s="274"/>
      <c r="K388" s="274"/>
      <c r="L388" s="271"/>
    </row>
    <row r="389" spans="1:12" x14ac:dyDescent="0.2">
      <c r="A389" s="271"/>
      <c r="B389" s="271"/>
      <c r="C389" s="271"/>
      <c r="D389" s="272"/>
      <c r="E389" s="271"/>
      <c r="F389" s="273"/>
      <c r="G389" s="273"/>
      <c r="H389" s="273"/>
      <c r="I389" s="274"/>
      <c r="J389" s="274"/>
      <c r="K389" s="274"/>
      <c r="L389" s="271"/>
    </row>
    <row r="390" spans="1:12" x14ac:dyDescent="0.2">
      <c r="A390" s="271"/>
      <c r="B390" s="271"/>
      <c r="C390" s="271"/>
      <c r="D390" s="272"/>
      <c r="E390" s="271"/>
      <c r="F390" s="273"/>
      <c r="G390" s="273"/>
      <c r="H390" s="273"/>
      <c r="I390" s="274"/>
      <c r="J390" s="274"/>
      <c r="K390" s="274"/>
      <c r="L390" s="271"/>
    </row>
    <row r="391" spans="1:12" x14ac:dyDescent="0.2">
      <c r="A391" s="271"/>
      <c r="B391" s="271"/>
      <c r="C391" s="271"/>
      <c r="D391" s="272"/>
      <c r="E391" s="271"/>
      <c r="F391" s="273"/>
      <c r="G391" s="273"/>
      <c r="H391" s="273"/>
      <c r="I391" s="274"/>
      <c r="J391" s="274"/>
      <c r="K391" s="274"/>
      <c r="L391" s="271"/>
    </row>
    <row r="392" spans="1:12" x14ac:dyDescent="0.2">
      <c r="A392" s="271"/>
      <c r="B392" s="271"/>
      <c r="C392" s="271"/>
      <c r="D392" s="272"/>
      <c r="E392" s="271"/>
      <c r="F392" s="273"/>
      <c r="G392" s="273"/>
      <c r="H392" s="273"/>
      <c r="I392" s="274"/>
      <c r="J392" s="274"/>
      <c r="K392" s="274"/>
      <c r="L392" s="271"/>
    </row>
    <row r="393" spans="1:12" x14ac:dyDescent="0.2">
      <c r="A393" s="271"/>
      <c r="B393" s="271"/>
      <c r="C393" s="271"/>
      <c r="D393" s="272"/>
      <c r="E393" s="271"/>
      <c r="F393" s="273"/>
      <c r="G393" s="273"/>
      <c r="H393" s="273"/>
      <c r="I393" s="274"/>
      <c r="J393" s="274"/>
      <c r="K393" s="274"/>
      <c r="L393" s="271"/>
    </row>
  </sheetData>
  <mergeCells count="58">
    <mergeCell ref="H371:L371"/>
    <mergeCell ref="H375:L375"/>
    <mergeCell ref="H376:L376"/>
    <mergeCell ref="H377:L377"/>
    <mergeCell ref="A333:A337"/>
    <mergeCell ref="A341:A345"/>
    <mergeCell ref="A348:A352"/>
    <mergeCell ref="A355:A359"/>
    <mergeCell ref="A362:A366"/>
    <mergeCell ref="H370:L370"/>
    <mergeCell ref="A325:A329"/>
    <mergeCell ref="A247:A251"/>
    <mergeCell ref="A254:A258"/>
    <mergeCell ref="A261:A265"/>
    <mergeCell ref="A268:A272"/>
    <mergeCell ref="A275:A279"/>
    <mergeCell ref="A282:A286"/>
    <mergeCell ref="A289:A293"/>
    <mergeCell ref="A296:A300"/>
    <mergeCell ref="A303:A307"/>
    <mergeCell ref="A310:A314"/>
    <mergeCell ref="A317:A321"/>
    <mergeCell ref="A240:A244"/>
    <mergeCell ref="A162:A166"/>
    <mergeCell ref="A169:A173"/>
    <mergeCell ref="A176:A180"/>
    <mergeCell ref="A183:A187"/>
    <mergeCell ref="A190:A194"/>
    <mergeCell ref="A197:A201"/>
    <mergeCell ref="A204:A208"/>
    <mergeCell ref="A211:A215"/>
    <mergeCell ref="A218:A222"/>
    <mergeCell ref="A225:A229"/>
    <mergeCell ref="A232:A236"/>
    <mergeCell ref="A155:A159"/>
    <mergeCell ref="A74:A78"/>
    <mergeCell ref="A81:A85"/>
    <mergeCell ref="A89:A93"/>
    <mergeCell ref="A96:A100"/>
    <mergeCell ref="A104:A108"/>
    <mergeCell ref="A111:A115"/>
    <mergeCell ref="A118:A122"/>
    <mergeCell ref="A126:A130"/>
    <mergeCell ref="A133:A137"/>
    <mergeCell ref="A140:A144"/>
    <mergeCell ref="A147:A151"/>
    <mergeCell ref="A67:A71"/>
    <mergeCell ref="A1:F1"/>
    <mergeCell ref="A2:F2"/>
    <mergeCell ref="D6:E6"/>
    <mergeCell ref="A10:A14"/>
    <mergeCell ref="A17:A21"/>
    <mergeCell ref="A24:A28"/>
    <mergeCell ref="A31:A35"/>
    <mergeCell ref="A39:A43"/>
    <mergeCell ref="A46:A50"/>
    <mergeCell ref="A53:A57"/>
    <mergeCell ref="A60:A64"/>
  </mergeCells>
  <printOptions horizontalCentered="1"/>
  <pageMargins left="0.35433070866141736" right="0.11811023622047245" top="0.33" bottom="0.39370078740157483" header="0.11" footer="0.19685039370078741"/>
  <pageSetup paperSize="5" scale="95" orientation="landscape" horizontalDpi="4294967294"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5"/>
  <sheetViews>
    <sheetView showGridLines="0" topLeftCell="A337" zoomScale="130" zoomScaleNormal="130" workbookViewId="0">
      <selection activeCell="F233" sqref="F233"/>
    </sheetView>
  </sheetViews>
  <sheetFormatPr defaultRowHeight="12.75" x14ac:dyDescent="0.2"/>
  <cols>
    <col min="1" max="1" width="6.42578125" style="3" customWidth="1"/>
    <col min="2" max="2" width="45.140625" style="3" customWidth="1"/>
    <col min="3" max="3" width="32.5703125" style="3" customWidth="1"/>
    <col min="4" max="4" width="9.140625" style="5" customWidth="1"/>
    <col min="5" max="5" width="4.28515625" style="3" customWidth="1"/>
    <col min="6" max="6" width="13.7109375" style="1" customWidth="1"/>
    <col min="7" max="7" width="3" style="3" customWidth="1"/>
    <col min="8" max="9" width="13.28515625" style="3" bestFit="1" customWidth="1"/>
    <col min="10" max="249" width="9.140625" style="3"/>
    <col min="250" max="250" width="0.7109375" style="3" customWidth="1"/>
    <col min="251" max="251" width="6.42578125" style="3" customWidth="1"/>
    <col min="252" max="252" width="51.28515625" style="3" customWidth="1"/>
    <col min="253" max="253" width="55.140625" style="3" customWidth="1"/>
    <col min="254" max="254" width="13.7109375" style="3" customWidth="1"/>
    <col min="255" max="255" width="4.28515625" style="3" customWidth="1"/>
    <col min="256" max="256" width="16.140625" style="3" customWidth="1"/>
    <col min="257" max="257" width="13.42578125" style="3" customWidth="1"/>
    <col min="258" max="258" width="14.42578125" style="3" customWidth="1"/>
    <col min="259" max="261" width="0" style="3" hidden="1" customWidth="1"/>
    <col min="262" max="262" width="21.42578125" style="3" customWidth="1"/>
    <col min="263" max="263" width="3" style="3" customWidth="1"/>
    <col min="264" max="264" width="13.28515625" style="3" bestFit="1" customWidth="1"/>
    <col min="265" max="505" width="9.140625" style="3"/>
    <col min="506" max="506" width="0.7109375" style="3" customWidth="1"/>
    <col min="507" max="507" width="6.42578125" style="3" customWidth="1"/>
    <col min="508" max="508" width="51.28515625" style="3" customWidth="1"/>
    <col min="509" max="509" width="55.140625" style="3" customWidth="1"/>
    <col min="510" max="510" width="13.7109375" style="3" customWidth="1"/>
    <col min="511" max="511" width="4.28515625" style="3" customWidth="1"/>
    <col min="512" max="512" width="16.140625" style="3" customWidth="1"/>
    <col min="513" max="513" width="13.42578125" style="3" customWidth="1"/>
    <col min="514" max="514" width="14.42578125" style="3" customWidth="1"/>
    <col min="515" max="517" width="0" style="3" hidden="1" customWidth="1"/>
    <col min="518" max="518" width="21.42578125" style="3" customWidth="1"/>
    <col min="519" max="519" width="3" style="3" customWidth="1"/>
    <col min="520" max="520" width="13.28515625" style="3" bestFit="1" customWidth="1"/>
    <col min="521" max="761" width="9.140625" style="3"/>
    <col min="762" max="762" width="0.7109375" style="3" customWidth="1"/>
    <col min="763" max="763" width="6.42578125" style="3" customWidth="1"/>
    <col min="764" max="764" width="51.28515625" style="3" customWidth="1"/>
    <col min="765" max="765" width="55.140625" style="3" customWidth="1"/>
    <col min="766" max="766" width="13.7109375" style="3" customWidth="1"/>
    <col min="767" max="767" width="4.28515625" style="3" customWidth="1"/>
    <col min="768" max="768" width="16.140625" style="3" customWidth="1"/>
    <col min="769" max="769" width="13.42578125" style="3" customWidth="1"/>
    <col min="770" max="770" width="14.42578125" style="3" customWidth="1"/>
    <col min="771" max="773" width="0" style="3" hidden="1" customWidth="1"/>
    <col min="774" max="774" width="21.42578125" style="3" customWidth="1"/>
    <col min="775" max="775" width="3" style="3" customWidth="1"/>
    <col min="776" max="776" width="13.28515625" style="3" bestFit="1" customWidth="1"/>
    <col min="777" max="1017" width="9.140625" style="3"/>
    <col min="1018" max="1018" width="0.7109375" style="3" customWidth="1"/>
    <col min="1019" max="1019" width="6.42578125" style="3" customWidth="1"/>
    <col min="1020" max="1020" width="51.28515625" style="3" customWidth="1"/>
    <col min="1021" max="1021" width="55.140625" style="3" customWidth="1"/>
    <col min="1022" max="1022" width="13.7109375" style="3" customWidth="1"/>
    <col min="1023" max="1023" width="4.28515625" style="3" customWidth="1"/>
    <col min="1024" max="1024" width="16.140625" style="3" customWidth="1"/>
    <col min="1025" max="1025" width="13.42578125" style="3" customWidth="1"/>
    <col min="1026" max="1026" width="14.42578125" style="3" customWidth="1"/>
    <col min="1027" max="1029" width="0" style="3" hidden="1" customWidth="1"/>
    <col min="1030" max="1030" width="21.42578125" style="3" customWidth="1"/>
    <col min="1031" max="1031" width="3" style="3" customWidth="1"/>
    <col min="1032" max="1032" width="13.28515625" style="3" bestFit="1" customWidth="1"/>
    <col min="1033" max="1273" width="9.140625" style="3"/>
    <col min="1274" max="1274" width="0.7109375" style="3" customWidth="1"/>
    <col min="1275" max="1275" width="6.42578125" style="3" customWidth="1"/>
    <col min="1276" max="1276" width="51.28515625" style="3" customWidth="1"/>
    <col min="1277" max="1277" width="55.140625" style="3" customWidth="1"/>
    <col min="1278" max="1278" width="13.7109375" style="3" customWidth="1"/>
    <col min="1279" max="1279" width="4.28515625" style="3" customWidth="1"/>
    <col min="1280" max="1280" width="16.140625" style="3" customWidth="1"/>
    <col min="1281" max="1281" width="13.42578125" style="3" customWidth="1"/>
    <col min="1282" max="1282" width="14.42578125" style="3" customWidth="1"/>
    <col min="1283" max="1285" width="0" style="3" hidden="1" customWidth="1"/>
    <col min="1286" max="1286" width="21.42578125" style="3" customWidth="1"/>
    <col min="1287" max="1287" width="3" style="3" customWidth="1"/>
    <col min="1288" max="1288" width="13.28515625" style="3" bestFit="1" customWidth="1"/>
    <col min="1289" max="1529" width="9.140625" style="3"/>
    <col min="1530" max="1530" width="0.7109375" style="3" customWidth="1"/>
    <col min="1531" max="1531" width="6.42578125" style="3" customWidth="1"/>
    <col min="1532" max="1532" width="51.28515625" style="3" customWidth="1"/>
    <col min="1533" max="1533" width="55.140625" style="3" customWidth="1"/>
    <col min="1534" max="1534" width="13.7109375" style="3" customWidth="1"/>
    <col min="1535" max="1535" width="4.28515625" style="3" customWidth="1"/>
    <col min="1536" max="1536" width="16.140625" style="3" customWidth="1"/>
    <col min="1537" max="1537" width="13.42578125" style="3" customWidth="1"/>
    <col min="1538" max="1538" width="14.42578125" style="3" customWidth="1"/>
    <col min="1539" max="1541" width="0" style="3" hidden="1" customWidth="1"/>
    <col min="1542" max="1542" width="21.42578125" style="3" customWidth="1"/>
    <col min="1543" max="1543" width="3" style="3" customWidth="1"/>
    <col min="1544" max="1544" width="13.28515625" style="3" bestFit="1" customWidth="1"/>
    <col min="1545" max="1785" width="9.140625" style="3"/>
    <col min="1786" max="1786" width="0.7109375" style="3" customWidth="1"/>
    <col min="1787" max="1787" width="6.42578125" style="3" customWidth="1"/>
    <col min="1788" max="1788" width="51.28515625" style="3" customWidth="1"/>
    <col min="1789" max="1789" width="55.140625" style="3" customWidth="1"/>
    <col min="1790" max="1790" width="13.7109375" style="3" customWidth="1"/>
    <col min="1791" max="1791" width="4.28515625" style="3" customWidth="1"/>
    <col min="1792" max="1792" width="16.140625" style="3" customWidth="1"/>
    <col min="1793" max="1793" width="13.42578125" style="3" customWidth="1"/>
    <col min="1794" max="1794" width="14.42578125" style="3" customWidth="1"/>
    <col min="1795" max="1797" width="0" style="3" hidden="1" customWidth="1"/>
    <col min="1798" max="1798" width="21.42578125" style="3" customWidth="1"/>
    <col min="1799" max="1799" width="3" style="3" customWidth="1"/>
    <col min="1800" max="1800" width="13.28515625" style="3" bestFit="1" customWidth="1"/>
    <col min="1801" max="2041" width="9.140625" style="3"/>
    <col min="2042" max="2042" width="0.7109375" style="3" customWidth="1"/>
    <col min="2043" max="2043" width="6.42578125" style="3" customWidth="1"/>
    <col min="2044" max="2044" width="51.28515625" style="3" customWidth="1"/>
    <col min="2045" max="2045" width="55.140625" style="3" customWidth="1"/>
    <col min="2046" max="2046" width="13.7109375" style="3" customWidth="1"/>
    <col min="2047" max="2047" width="4.28515625" style="3" customWidth="1"/>
    <col min="2048" max="2048" width="16.140625" style="3" customWidth="1"/>
    <col min="2049" max="2049" width="13.42578125" style="3" customWidth="1"/>
    <col min="2050" max="2050" width="14.42578125" style="3" customWidth="1"/>
    <col min="2051" max="2053" width="0" style="3" hidden="1" customWidth="1"/>
    <col min="2054" max="2054" width="21.42578125" style="3" customWidth="1"/>
    <col min="2055" max="2055" width="3" style="3" customWidth="1"/>
    <col min="2056" max="2056" width="13.28515625" style="3" bestFit="1" customWidth="1"/>
    <col min="2057" max="2297" width="9.140625" style="3"/>
    <col min="2298" max="2298" width="0.7109375" style="3" customWidth="1"/>
    <col min="2299" max="2299" width="6.42578125" style="3" customWidth="1"/>
    <col min="2300" max="2300" width="51.28515625" style="3" customWidth="1"/>
    <col min="2301" max="2301" width="55.140625" style="3" customWidth="1"/>
    <col min="2302" max="2302" width="13.7109375" style="3" customWidth="1"/>
    <col min="2303" max="2303" width="4.28515625" style="3" customWidth="1"/>
    <col min="2304" max="2304" width="16.140625" style="3" customWidth="1"/>
    <col min="2305" max="2305" width="13.42578125" style="3" customWidth="1"/>
    <col min="2306" max="2306" width="14.42578125" style="3" customWidth="1"/>
    <col min="2307" max="2309" width="0" style="3" hidden="1" customWidth="1"/>
    <col min="2310" max="2310" width="21.42578125" style="3" customWidth="1"/>
    <col min="2311" max="2311" width="3" style="3" customWidth="1"/>
    <col min="2312" max="2312" width="13.28515625" style="3" bestFit="1" customWidth="1"/>
    <col min="2313" max="2553" width="9.140625" style="3"/>
    <col min="2554" max="2554" width="0.7109375" style="3" customWidth="1"/>
    <col min="2555" max="2555" width="6.42578125" style="3" customWidth="1"/>
    <col min="2556" max="2556" width="51.28515625" style="3" customWidth="1"/>
    <col min="2557" max="2557" width="55.140625" style="3" customWidth="1"/>
    <col min="2558" max="2558" width="13.7109375" style="3" customWidth="1"/>
    <col min="2559" max="2559" width="4.28515625" style="3" customWidth="1"/>
    <col min="2560" max="2560" width="16.140625" style="3" customWidth="1"/>
    <col min="2561" max="2561" width="13.42578125" style="3" customWidth="1"/>
    <col min="2562" max="2562" width="14.42578125" style="3" customWidth="1"/>
    <col min="2563" max="2565" width="0" style="3" hidden="1" customWidth="1"/>
    <col min="2566" max="2566" width="21.42578125" style="3" customWidth="1"/>
    <col min="2567" max="2567" width="3" style="3" customWidth="1"/>
    <col min="2568" max="2568" width="13.28515625" style="3" bestFit="1" customWidth="1"/>
    <col min="2569" max="2809" width="9.140625" style="3"/>
    <col min="2810" max="2810" width="0.7109375" style="3" customWidth="1"/>
    <col min="2811" max="2811" width="6.42578125" style="3" customWidth="1"/>
    <col min="2812" max="2812" width="51.28515625" style="3" customWidth="1"/>
    <col min="2813" max="2813" width="55.140625" style="3" customWidth="1"/>
    <col min="2814" max="2814" width="13.7109375" style="3" customWidth="1"/>
    <col min="2815" max="2815" width="4.28515625" style="3" customWidth="1"/>
    <col min="2816" max="2816" width="16.140625" style="3" customWidth="1"/>
    <col min="2817" max="2817" width="13.42578125" style="3" customWidth="1"/>
    <col min="2818" max="2818" width="14.42578125" style="3" customWidth="1"/>
    <col min="2819" max="2821" width="0" style="3" hidden="1" customWidth="1"/>
    <col min="2822" max="2822" width="21.42578125" style="3" customWidth="1"/>
    <col min="2823" max="2823" width="3" style="3" customWidth="1"/>
    <col min="2824" max="2824" width="13.28515625" style="3" bestFit="1" customWidth="1"/>
    <col min="2825" max="3065" width="9.140625" style="3"/>
    <col min="3066" max="3066" width="0.7109375" style="3" customWidth="1"/>
    <col min="3067" max="3067" width="6.42578125" style="3" customWidth="1"/>
    <col min="3068" max="3068" width="51.28515625" style="3" customWidth="1"/>
    <col min="3069" max="3069" width="55.140625" style="3" customWidth="1"/>
    <col min="3070" max="3070" width="13.7109375" style="3" customWidth="1"/>
    <col min="3071" max="3071" width="4.28515625" style="3" customWidth="1"/>
    <col min="3072" max="3072" width="16.140625" style="3" customWidth="1"/>
    <col min="3073" max="3073" width="13.42578125" style="3" customWidth="1"/>
    <col min="3074" max="3074" width="14.42578125" style="3" customWidth="1"/>
    <col min="3075" max="3077" width="0" style="3" hidden="1" customWidth="1"/>
    <col min="3078" max="3078" width="21.42578125" style="3" customWidth="1"/>
    <col min="3079" max="3079" width="3" style="3" customWidth="1"/>
    <col min="3080" max="3080" width="13.28515625" style="3" bestFit="1" customWidth="1"/>
    <col min="3081" max="3321" width="9.140625" style="3"/>
    <col min="3322" max="3322" width="0.7109375" style="3" customWidth="1"/>
    <col min="3323" max="3323" width="6.42578125" style="3" customWidth="1"/>
    <col min="3324" max="3324" width="51.28515625" style="3" customWidth="1"/>
    <col min="3325" max="3325" width="55.140625" style="3" customWidth="1"/>
    <col min="3326" max="3326" width="13.7109375" style="3" customWidth="1"/>
    <col min="3327" max="3327" width="4.28515625" style="3" customWidth="1"/>
    <col min="3328" max="3328" width="16.140625" style="3" customWidth="1"/>
    <col min="3329" max="3329" width="13.42578125" style="3" customWidth="1"/>
    <col min="3330" max="3330" width="14.42578125" style="3" customWidth="1"/>
    <col min="3331" max="3333" width="0" style="3" hidden="1" customWidth="1"/>
    <col min="3334" max="3334" width="21.42578125" style="3" customWidth="1"/>
    <col min="3335" max="3335" width="3" style="3" customWidth="1"/>
    <col min="3336" max="3336" width="13.28515625" style="3" bestFit="1" customWidth="1"/>
    <col min="3337" max="3577" width="9.140625" style="3"/>
    <col min="3578" max="3578" width="0.7109375" style="3" customWidth="1"/>
    <col min="3579" max="3579" width="6.42578125" style="3" customWidth="1"/>
    <col min="3580" max="3580" width="51.28515625" style="3" customWidth="1"/>
    <col min="3581" max="3581" width="55.140625" style="3" customWidth="1"/>
    <col min="3582" max="3582" width="13.7109375" style="3" customWidth="1"/>
    <col min="3583" max="3583" width="4.28515625" style="3" customWidth="1"/>
    <col min="3584" max="3584" width="16.140625" style="3" customWidth="1"/>
    <col min="3585" max="3585" width="13.42578125" style="3" customWidth="1"/>
    <col min="3586" max="3586" width="14.42578125" style="3" customWidth="1"/>
    <col min="3587" max="3589" width="0" style="3" hidden="1" customWidth="1"/>
    <col min="3590" max="3590" width="21.42578125" style="3" customWidth="1"/>
    <col min="3591" max="3591" width="3" style="3" customWidth="1"/>
    <col min="3592" max="3592" width="13.28515625" style="3" bestFit="1" customWidth="1"/>
    <col min="3593" max="3833" width="9.140625" style="3"/>
    <col min="3834" max="3834" width="0.7109375" style="3" customWidth="1"/>
    <col min="3835" max="3835" width="6.42578125" style="3" customWidth="1"/>
    <col min="3836" max="3836" width="51.28515625" style="3" customWidth="1"/>
    <col min="3837" max="3837" width="55.140625" style="3" customWidth="1"/>
    <col min="3838" max="3838" width="13.7109375" style="3" customWidth="1"/>
    <col min="3839" max="3839" width="4.28515625" style="3" customWidth="1"/>
    <col min="3840" max="3840" width="16.140625" style="3" customWidth="1"/>
    <col min="3841" max="3841" width="13.42578125" style="3" customWidth="1"/>
    <col min="3842" max="3842" width="14.42578125" style="3" customWidth="1"/>
    <col min="3843" max="3845" width="0" style="3" hidden="1" customWidth="1"/>
    <col min="3846" max="3846" width="21.42578125" style="3" customWidth="1"/>
    <col min="3847" max="3847" width="3" style="3" customWidth="1"/>
    <col min="3848" max="3848" width="13.28515625" style="3" bestFit="1" customWidth="1"/>
    <col min="3849" max="4089" width="9.140625" style="3"/>
    <col min="4090" max="4090" width="0.7109375" style="3" customWidth="1"/>
    <col min="4091" max="4091" width="6.42578125" style="3" customWidth="1"/>
    <col min="4092" max="4092" width="51.28515625" style="3" customWidth="1"/>
    <col min="4093" max="4093" width="55.140625" style="3" customWidth="1"/>
    <col min="4094" max="4094" width="13.7109375" style="3" customWidth="1"/>
    <col min="4095" max="4095" width="4.28515625" style="3" customWidth="1"/>
    <col min="4096" max="4096" width="16.140625" style="3" customWidth="1"/>
    <col min="4097" max="4097" width="13.42578125" style="3" customWidth="1"/>
    <col min="4098" max="4098" width="14.42578125" style="3" customWidth="1"/>
    <col min="4099" max="4101" width="0" style="3" hidden="1" customWidth="1"/>
    <col min="4102" max="4102" width="21.42578125" style="3" customWidth="1"/>
    <col min="4103" max="4103" width="3" style="3" customWidth="1"/>
    <col min="4104" max="4104" width="13.28515625" style="3" bestFit="1" customWidth="1"/>
    <col min="4105" max="4345" width="9.140625" style="3"/>
    <col min="4346" max="4346" width="0.7109375" style="3" customWidth="1"/>
    <col min="4347" max="4347" width="6.42578125" style="3" customWidth="1"/>
    <col min="4348" max="4348" width="51.28515625" style="3" customWidth="1"/>
    <col min="4349" max="4349" width="55.140625" style="3" customWidth="1"/>
    <col min="4350" max="4350" width="13.7109375" style="3" customWidth="1"/>
    <col min="4351" max="4351" width="4.28515625" style="3" customWidth="1"/>
    <col min="4352" max="4352" width="16.140625" style="3" customWidth="1"/>
    <col min="4353" max="4353" width="13.42578125" style="3" customWidth="1"/>
    <col min="4354" max="4354" width="14.42578125" style="3" customWidth="1"/>
    <col min="4355" max="4357" width="0" style="3" hidden="1" customWidth="1"/>
    <col min="4358" max="4358" width="21.42578125" style="3" customWidth="1"/>
    <col min="4359" max="4359" width="3" style="3" customWidth="1"/>
    <col min="4360" max="4360" width="13.28515625" style="3" bestFit="1" customWidth="1"/>
    <col min="4361" max="4601" width="9.140625" style="3"/>
    <col min="4602" max="4602" width="0.7109375" style="3" customWidth="1"/>
    <col min="4603" max="4603" width="6.42578125" style="3" customWidth="1"/>
    <col min="4604" max="4604" width="51.28515625" style="3" customWidth="1"/>
    <col min="4605" max="4605" width="55.140625" style="3" customWidth="1"/>
    <col min="4606" max="4606" width="13.7109375" style="3" customWidth="1"/>
    <col min="4607" max="4607" width="4.28515625" style="3" customWidth="1"/>
    <col min="4608" max="4608" width="16.140625" style="3" customWidth="1"/>
    <col min="4609" max="4609" width="13.42578125" style="3" customWidth="1"/>
    <col min="4610" max="4610" width="14.42578125" style="3" customWidth="1"/>
    <col min="4611" max="4613" width="0" style="3" hidden="1" customWidth="1"/>
    <col min="4614" max="4614" width="21.42578125" style="3" customWidth="1"/>
    <col min="4615" max="4615" width="3" style="3" customWidth="1"/>
    <col min="4616" max="4616" width="13.28515625" style="3" bestFit="1" customWidth="1"/>
    <col min="4617" max="4857" width="9.140625" style="3"/>
    <col min="4858" max="4858" width="0.7109375" style="3" customWidth="1"/>
    <col min="4859" max="4859" width="6.42578125" style="3" customWidth="1"/>
    <col min="4860" max="4860" width="51.28515625" style="3" customWidth="1"/>
    <col min="4861" max="4861" width="55.140625" style="3" customWidth="1"/>
    <col min="4862" max="4862" width="13.7109375" style="3" customWidth="1"/>
    <col min="4863" max="4863" width="4.28515625" style="3" customWidth="1"/>
    <col min="4864" max="4864" width="16.140625" style="3" customWidth="1"/>
    <col min="4865" max="4865" width="13.42578125" style="3" customWidth="1"/>
    <col min="4866" max="4866" width="14.42578125" style="3" customWidth="1"/>
    <col min="4867" max="4869" width="0" style="3" hidden="1" customWidth="1"/>
    <col min="4870" max="4870" width="21.42578125" style="3" customWidth="1"/>
    <col min="4871" max="4871" width="3" style="3" customWidth="1"/>
    <col min="4872" max="4872" width="13.28515625" style="3" bestFit="1" customWidth="1"/>
    <col min="4873" max="5113" width="9.140625" style="3"/>
    <col min="5114" max="5114" width="0.7109375" style="3" customWidth="1"/>
    <col min="5115" max="5115" width="6.42578125" style="3" customWidth="1"/>
    <col min="5116" max="5116" width="51.28515625" style="3" customWidth="1"/>
    <col min="5117" max="5117" width="55.140625" style="3" customWidth="1"/>
    <col min="5118" max="5118" width="13.7109375" style="3" customWidth="1"/>
    <col min="5119" max="5119" width="4.28515625" style="3" customWidth="1"/>
    <col min="5120" max="5120" width="16.140625" style="3" customWidth="1"/>
    <col min="5121" max="5121" width="13.42578125" style="3" customWidth="1"/>
    <col min="5122" max="5122" width="14.42578125" style="3" customWidth="1"/>
    <col min="5123" max="5125" width="0" style="3" hidden="1" customWidth="1"/>
    <col min="5126" max="5126" width="21.42578125" style="3" customWidth="1"/>
    <col min="5127" max="5127" width="3" style="3" customWidth="1"/>
    <col min="5128" max="5128" width="13.28515625" style="3" bestFit="1" customWidth="1"/>
    <col min="5129" max="5369" width="9.140625" style="3"/>
    <col min="5370" max="5370" width="0.7109375" style="3" customWidth="1"/>
    <col min="5371" max="5371" width="6.42578125" style="3" customWidth="1"/>
    <col min="5372" max="5372" width="51.28515625" style="3" customWidth="1"/>
    <col min="5373" max="5373" width="55.140625" style="3" customWidth="1"/>
    <col min="5374" max="5374" width="13.7109375" style="3" customWidth="1"/>
    <col min="5375" max="5375" width="4.28515625" style="3" customWidth="1"/>
    <col min="5376" max="5376" width="16.140625" style="3" customWidth="1"/>
    <col min="5377" max="5377" width="13.42578125" style="3" customWidth="1"/>
    <col min="5378" max="5378" width="14.42578125" style="3" customWidth="1"/>
    <col min="5379" max="5381" width="0" style="3" hidden="1" customWidth="1"/>
    <col min="5382" max="5382" width="21.42578125" style="3" customWidth="1"/>
    <col min="5383" max="5383" width="3" style="3" customWidth="1"/>
    <col min="5384" max="5384" width="13.28515625" style="3" bestFit="1" customWidth="1"/>
    <col min="5385" max="5625" width="9.140625" style="3"/>
    <col min="5626" max="5626" width="0.7109375" style="3" customWidth="1"/>
    <col min="5627" max="5627" width="6.42578125" style="3" customWidth="1"/>
    <col min="5628" max="5628" width="51.28515625" style="3" customWidth="1"/>
    <col min="5629" max="5629" width="55.140625" style="3" customWidth="1"/>
    <col min="5630" max="5630" width="13.7109375" style="3" customWidth="1"/>
    <col min="5631" max="5631" width="4.28515625" style="3" customWidth="1"/>
    <col min="5632" max="5632" width="16.140625" style="3" customWidth="1"/>
    <col min="5633" max="5633" width="13.42578125" style="3" customWidth="1"/>
    <col min="5634" max="5634" width="14.42578125" style="3" customWidth="1"/>
    <col min="5635" max="5637" width="0" style="3" hidden="1" customWidth="1"/>
    <col min="5638" max="5638" width="21.42578125" style="3" customWidth="1"/>
    <col min="5639" max="5639" width="3" style="3" customWidth="1"/>
    <col min="5640" max="5640" width="13.28515625" style="3" bestFit="1" customWidth="1"/>
    <col min="5641" max="5881" width="9.140625" style="3"/>
    <col min="5882" max="5882" width="0.7109375" style="3" customWidth="1"/>
    <col min="5883" max="5883" width="6.42578125" style="3" customWidth="1"/>
    <col min="5884" max="5884" width="51.28515625" style="3" customWidth="1"/>
    <col min="5885" max="5885" width="55.140625" style="3" customWidth="1"/>
    <col min="5886" max="5886" width="13.7109375" style="3" customWidth="1"/>
    <col min="5887" max="5887" width="4.28515625" style="3" customWidth="1"/>
    <col min="5888" max="5888" width="16.140625" style="3" customWidth="1"/>
    <col min="5889" max="5889" width="13.42578125" style="3" customWidth="1"/>
    <col min="5890" max="5890" width="14.42578125" style="3" customWidth="1"/>
    <col min="5891" max="5893" width="0" style="3" hidden="1" customWidth="1"/>
    <col min="5894" max="5894" width="21.42578125" style="3" customWidth="1"/>
    <col min="5895" max="5895" width="3" style="3" customWidth="1"/>
    <col min="5896" max="5896" width="13.28515625" style="3" bestFit="1" customWidth="1"/>
    <col min="5897" max="6137" width="9.140625" style="3"/>
    <col min="6138" max="6138" width="0.7109375" style="3" customWidth="1"/>
    <col min="6139" max="6139" width="6.42578125" style="3" customWidth="1"/>
    <col min="6140" max="6140" width="51.28515625" style="3" customWidth="1"/>
    <col min="6141" max="6141" width="55.140625" style="3" customWidth="1"/>
    <col min="6142" max="6142" width="13.7109375" style="3" customWidth="1"/>
    <col min="6143" max="6143" width="4.28515625" style="3" customWidth="1"/>
    <col min="6144" max="6144" width="16.140625" style="3" customWidth="1"/>
    <col min="6145" max="6145" width="13.42578125" style="3" customWidth="1"/>
    <col min="6146" max="6146" width="14.42578125" style="3" customWidth="1"/>
    <col min="6147" max="6149" width="0" style="3" hidden="1" customWidth="1"/>
    <col min="6150" max="6150" width="21.42578125" style="3" customWidth="1"/>
    <col min="6151" max="6151" width="3" style="3" customWidth="1"/>
    <col min="6152" max="6152" width="13.28515625" style="3" bestFit="1" customWidth="1"/>
    <col min="6153" max="6393" width="9.140625" style="3"/>
    <col min="6394" max="6394" width="0.7109375" style="3" customWidth="1"/>
    <col min="6395" max="6395" width="6.42578125" style="3" customWidth="1"/>
    <col min="6396" max="6396" width="51.28515625" style="3" customWidth="1"/>
    <col min="6397" max="6397" width="55.140625" style="3" customWidth="1"/>
    <col min="6398" max="6398" width="13.7109375" style="3" customWidth="1"/>
    <col min="6399" max="6399" width="4.28515625" style="3" customWidth="1"/>
    <col min="6400" max="6400" width="16.140625" style="3" customWidth="1"/>
    <col min="6401" max="6401" width="13.42578125" style="3" customWidth="1"/>
    <col min="6402" max="6402" width="14.42578125" style="3" customWidth="1"/>
    <col min="6403" max="6405" width="0" style="3" hidden="1" customWidth="1"/>
    <col min="6406" max="6406" width="21.42578125" style="3" customWidth="1"/>
    <col min="6407" max="6407" width="3" style="3" customWidth="1"/>
    <col min="6408" max="6408" width="13.28515625" style="3" bestFit="1" customWidth="1"/>
    <col min="6409" max="6649" width="9.140625" style="3"/>
    <col min="6650" max="6650" width="0.7109375" style="3" customWidth="1"/>
    <col min="6651" max="6651" width="6.42578125" style="3" customWidth="1"/>
    <col min="6652" max="6652" width="51.28515625" style="3" customWidth="1"/>
    <col min="6653" max="6653" width="55.140625" style="3" customWidth="1"/>
    <col min="6654" max="6654" width="13.7109375" style="3" customWidth="1"/>
    <col min="6655" max="6655" width="4.28515625" style="3" customWidth="1"/>
    <col min="6656" max="6656" width="16.140625" style="3" customWidth="1"/>
    <col min="6657" max="6657" width="13.42578125" style="3" customWidth="1"/>
    <col min="6658" max="6658" width="14.42578125" style="3" customWidth="1"/>
    <col min="6659" max="6661" width="0" style="3" hidden="1" customWidth="1"/>
    <col min="6662" max="6662" width="21.42578125" style="3" customWidth="1"/>
    <col min="6663" max="6663" width="3" style="3" customWidth="1"/>
    <col min="6664" max="6664" width="13.28515625" style="3" bestFit="1" customWidth="1"/>
    <col min="6665" max="6905" width="9.140625" style="3"/>
    <col min="6906" max="6906" width="0.7109375" style="3" customWidth="1"/>
    <col min="6907" max="6907" width="6.42578125" style="3" customWidth="1"/>
    <col min="6908" max="6908" width="51.28515625" style="3" customWidth="1"/>
    <col min="6909" max="6909" width="55.140625" style="3" customWidth="1"/>
    <col min="6910" max="6910" width="13.7109375" style="3" customWidth="1"/>
    <col min="6911" max="6911" width="4.28515625" style="3" customWidth="1"/>
    <col min="6912" max="6912" width="16.140625" style="3" customWidth="1"/>
    <col min="6913" max="6913" width="13.42578125" style="3" customWidth="1"/>
    <col min="6914" max="6914" width="14.42578125" style="3" customWidth="1"/>
    <col min="6915" max="6917" width="0" style="3" hidden="1" customWidth="1"/>
    <col min="6918" max="6918" width="21.42578125" style="3" customWidth="1"/>
    <col min="6919" max="6919" width="3" style="3" customWidth="1"/>
    <col min="6920" max="6920" width="13.28515625" style="3" bestFit="1" customWidth="1"/>
    <col min="6921" max="7161" width="9.140625" style="3"/>
    <col min="7162" max="7162" width="0.7109375" style="3" customWidth="1"/>
    <col min="7163" max="7163" width="6.42578125" style="3" customWidth="1"/>
    <col min="7164" max="7164" width="51.28515625" style="3" customWidth="1"/>
    <col min="7165" max="7165" width="55.140625" style="3" customWidth="1"/>
    <col min="7166" max="7166" width="13.7109375" style="3" customWidth="1"/>
    <col min="7167" max="7167" width="4.28515625" style="3" customWidth="1"/>
    <col min="7168" max="7168" width="16.140625" style="3" customWidth="1"/>
    <col min="7169" max="7169" width="13.42578125" style="3" customWidth="1"/>
    <col min="7170" max="7170" width="14.42578125" style="3" customWidth="1"/>
    <col min="7171" max="7173" width="0" style="3" hidden="1" customWidth="1"/>
    <col min="7174" max="7174" width="21.42578125" style="3" customWidth="1"/>
    <col min="7175" max="7175" width="3" style="3" customWidth="1"/>
    <col min="7176" max="7176" width="13.28515625" style="3" bestFit="1" customWidth="1"/>
    <col min="7177" max="7417" width="9.140625" style="3"/>
    <col min="7418" max="7418" width="0.7109375" style="3" customWidth="1"/>
    <col min="7419" max="7419" width="6.42578125" style="3" customWidth="1"/>
    <col min="7420" max="7420" width="51.28515625" style="3" customWidth="1"/>
    <col min="7421" max="7421" width="55.140625" style="3" customWidth="1"/>
    <col min="7422" max="7422" width="13.7109375" style="3" customWidth="1"/>
    <col min="7423" max="7423" width="4.28515625" style="3" customWidth="1"/>
    <col min="7424" max="7424" width="16.140625" style="3" customWidth="1"/>
    <col min="7425" max="7425" width="13.42578125" style="3" customWidth="1"/>
    <col min="7426" max="7426" width="14.42578125" style="3" customWidth="1"/>
    <col min="7427" max="7429" width="0" style="3" hidden="1" customWidth="1"/>
    <col min="7430" max="7430" width="21.42578125" style="3" customWidth="1"/>
    <col min="7431" max="7431" width="3" style="3" customWidth="1"/>
    <col min="7432" max="7432" width="13.28515625" style="3" bestFit="1" customWidth="1"/>
    <col min="7433" max="7673" width="9.140625" style="3"/>
    <col min="7674" max="7674" width="0.7109375" style="3" customWidth="1"/>
    <col min="7675" max="7675" width="6.42578125" style="3" customWidth="1"/>
    <col min="7676" max="7676" width="51.28515625" style="3" customWidth="1"/>
    <col min="7677" max="7677" width="55.140625" style="3" customWidth="1"/>
    <col min="7678" max="7678" width="13.7109375" style="3" customWidth="1"/>
    <col min="7679" max="7679" width="4.28515625" style="3" customWidth="1"/>
    <col min="7680" max="7680" width="16.140625" style="3" customWidth="1"/>
    <col min="7681" max="7681" width="13.42578125" style="3" customWidth="1"/>
    <col min="7682" max="7682" width="14.42578125" style="3" customWidth="1"/>
    <col min="7683" max="7685" width="0" style="3" hidden="1" customWidth="1"/>
    <col min="7686" max="7686" width="21.42578125" style="3" customWidth="1"/>
    <col min="7687" max="7687" width="3" style="3" customWidth="1"/>
    <col min="7688" max="7688" width="13.28515625" style="3" bestFit="1" customWidth="1"/>
    <col min="7689" max="7929" width="9.140625" style="3"/>
    <col min="7930" max="7930" width="0.7109375" style="3" customWidth="1"/>
    <col min="7931" max="7931" width="6.42578125" style="3" customWidth="1"/>
    <col min="7932" max="7932" width="51.28515625" style="3" customWidth="1"/>
    <col min="7933" max="7933" width="55.140625" style="3" customWidth="1"/>
    <col min="7934" max="7934" width="13.7109375" style="3" customWidth="1"/>
    <col min="7935" max="7935" width="4.28515625" style="3" customWidth="1"/>
    <col min="7936" max="7936" width="16.140625" style="3" customWidth="1"/>
    <col min="7937" max="7937" width="13.42578125" style="3" customWidth="1"/>
    <col min="7938" max="7938" width="14.42578125" style="3" customWidth="1"/>
    <col min="7939" max="7941" width="0" style="3" hidden="1" customWidth="1"/>
    <col min="7942" max="7942" width="21.42578125" style="3" customWidth="1"/>
    <col min="7943" max="7943" width="3" style="3" customWidth="1"/>
    <col min="7944" max="7944" width="13.28515625" style="3" bestFit="1" customWidth="1"/>
    <col min="7945" max="8185" width="9.140625" style="3"/>
    <col min="8186" max="8186" width="0.7109375" style="3" customWidth="1"/>
    <col min="8187" max="8187" width="6.42578125" style="3" customWidth="1"/>
    <col min="8188" max="8188" width="51.28515625" style="3" customWidth="1"/>
    <col min="8189" max="8189" width="55.140625" style="3" customWidth="1"/>
    <col min="8190" max="8190" width="13.7109375" style="3" customWidth="1"/>
    <col min="8191" max="8191" width="4.28515625" style="3" customWidth="1"/>
    <col min="8192" max="8192" width="16.140625" style="3" customWidth="1"/>
    <col min="8193" max="8193" width="13.42578125" style="3" customWidth="1"/>
    <col min="8194" max="8194" width="14.42578125" style="3" customWidth="1"/>
    <col min="8195" max="8197" width="0" style="3" hidden="1" customWidth="1"/>
    <col min="8198" max="8198" width="21.42578125" style="3" customWidth="1"/>
    <col min="8199" max="8199" width="3" style="3" customWidth="1"/>
    <col min="8200" max="8200" width="13.28515625" style="3" bestFit="1" customWidth="1"/>
    <col min="8201" max="8441" width="9.140625" style="3"/>
    <col min="8442" max="8442" width="0.7109375" style="3" customWidth="1"/>
    <col min="8443" max="8443" width="6.42578125" style="3" customWidth="1"/>
    <col min="8444" max="8444" width="51.28515625" style="3" customWidth="1"/>
    <col min="8445" max="8445" width="55.140625" style="3" customWidth="1"/>
    <col min="8446" max="8446" width="13.7109375" style="3" customWidth="1"/>
    <col min="8447" max="8447" width="4.28515625" style="3" customWidth="1"/>
    <col min="8448" max="8448" width="16.140625" style="3" customWidth="1"/>
    <col min="8449" max="8449" width="13.42578125" style="3" customWidth="1"/>
    <col min="8450" max="8450" width="14.42578125" style="3" customWidth="1"/>
    <col min="8451" max="8453" width="0" style="3" hidden="1" customWidth="1"/>
    <col min="8454" max="8454" width="21.42578125" style="3" customWidth="1"/>
    <col min="8455" max="8455" width="3" style="3" customWidth="1"/>
    <col min="8456" max="8456" width="13.28515625" style="3" bestFit="1" customWidth="1"/>
    <col min="8457" max="8697" width="9.140625" style="3"/>
    <col min="8698" max="8698" width="0.7109375" style="3" customWidth="1"/>
    <col min="8699" max="8699" width="6.42578125" style="3" customWidth="1"/>
    <col min="8700" max="8700" width="51.28515625" style="3" customWidth="1"/>
    <col min="8701" max="8701" width="55.140625" style="3" customWidth="1"/>
    <col min="8702" max="8702" width="13.7109375" style="3" customWidth="1"/>
    <col min="8703" max="8703" width="4.28515625" style="3" customWidth="1"/>
    <col min="8704" max="8704" width="16.140625" style="3" customWidth="1"/>
    <col min="8705" max="8705" width="13.42578125" style="3" customWidth="1"/>
    <col min="8706" max="8706" width="14.42578125" style="3" customWidth="1"/>
    <col min="8707" max="8709" width="0" style="3" hidden="1" customWidth="1"/>
    <col min="8710" max="8710" width="21.42578125" style="3" customWidth="1"/>
    <col min="8711" max="8711" width="3" style="3" customWidth="1"/>
    <col min="8712" max="8712" width="13.28515625" style="3" bestFit="1" customWidth="1"/>
    <col min="8713" max="8953" width="9.140625" style="3"/>
    <col min="8954" max="8954" width="0.7109375" style="3" customWidth="1"/>
    <col min="8955" max="8955" width="6.42578125" style="3" customWidth="1"/>
    <col min="8956" max="8956" width="51.28515625" style="3" customWidth="1"/>
    <col min="8957" max="8957" width="55.140625" style="3" customWidth="1"/>
    <col min="8958" max="8958" width="13.7109375" style="3" customWidth="1"/>
    <col min="8959" max="8959" width="4.28515625" style="3" customWidth="1"/>
    <col min="8960" max="8960" width="16.140625" style="3" customWidth="1"/>
    <col min="8961" max="8961" width="13.42578125" style="3" customWidth="1"/>
    <col min="8962" max="8962" width="14.42578125" style="3" customWidth="1"/>
    <col min="8963" max="8965" width="0" style="3" hidden="1" customWidth="1"/>
    <col min="8966" max="8966" width="21.42578125" style="3" customWidth="1"/>
    <col min="8967" max="8967" width="3" style="3" customWidth="1"/>
    <col min="8968" max="8968" width="13.28515625" style="3" bestFit="1" customWidth="1"/>
    <col min="8969" max="9209" width="9.140625" style="3"/>
    <col min="9210" max="9210" width="0.7109375" style="3" customWidth="1"/>
    <col min="9211" max="9211" width="6.42578125" style="3" customWidth="1"/>
    <col min="9212" max="9212" width="51.28515625" style="3" customWidth="1"/>
    <col min="9213" max="9213" width="55.140625" style="3" customWidth="1"/>
    <col min="9214" max="9214" width="13.7109375" style="3" customWidth="1"/>
    <col min="9215" max="9215" width="4.28515625" style="3" customWidth="1"/>
    <col min="9216" max="9216" width="16.140625" style="3" customWidth="1"/>
    <col min="9217" max="9217" width="13.42578125" style="3" customWidth="1"/>
    <col min="9218" max="9218" width="14.42578125" style="3" customWidth="1"/>
    <col min="9219" max="9221" width="0" style="3" hidden="1" customWidth="1"/>
    <col min="9222" max="9222" width="21.42578125" style="3" customWidth="1"/>
    <col min="9223" max="9223" width="3" style="3" customWidth="1"/>
    <col min="9224" max="9224" width="13.28515625" style="3" bestFit="1" customWidth="1"/>
    <col min="9225" max="9465" width="9.140625" style="3"/>
    <col min="9466" max="9466" width="0.7109375" style="3" customWidth="1"/>
    <col min="9467" max="9467" width="6.42578125" style="3" customWidth="1"/>
    <col min="9468" max="9468" width="51.28515625" style="3" customWidth="1"/>
    <col min="9469" max="9469" width="55.140625" style="3" customWidth="1"/>
    <col min="9470" max="9470" width="13.7109375" style="3" customWidth="1"/>
    <col min="9471" max="9471" width="4.28515625" style="3" customWidth="1"/>
    <col min="9472" max="9472" width="16.140625" style="3" customWidth="1"/>
    <col min="9473" max="9473" width="13.42578125" style="3" customWidth="1"/>
    <col min="9474" max="9474" width="14.42578125" style="3" customWidth="1"/>
    <col min="9475" max="9477" width="0" style="3" hidden="1" customWidth="1"/>
    <col min="9478" max="9478" width="21.42578125" style="3" customWidth="1"/>
    <col min="9479" max="9479" width="3" style="3" customWidth="1"/>
    <col min="9480" max="9480" width="13.28515625" style="3" bestFit="1" customWidth="1"/>
    <col min="9481" max="9721" width="9.140625" style="3"/>
    <col min="9722" max="9722" width="0.7109375" style="3" customWidth="1"/>
    <col min="9723" max="9723" width="6.42578125" style="3" customWidth="1"/>
    <col min="9724" max="9724" width="51.28515625" style="3" customWidth="1"/>
    <col min="9725" max="9725" width="55.140625" style="3" customWidth="1"/>
    <col min="9726" max="9726" width="13.7109375" style="3" customWidth="1"/>
    <col min="9727" max="9727" width="4.28515625" style="3" customWidth="1"/>
    <col min="9728" max="9728" width="16.140625" style="3" customWidth="1"/>
    <col min="9729" max="9729" width="13.42578125" style="3" customWidth="1"/>
    <col min="9730" max="9730" width="14.42578125" style="3" customWidth="1"/>
    <col min="9731" max="9733" width="0" style="3" hidden="1" customWidth="1"/>
    <col min="9734" max="9734" width="21.42578125" style="3" customWidth="1"/>
    <col min="9735" max="9735" width="3" style="3" customWidth="1"/>
    <col min="9736" max="9736" width="13.28515625" style="3" bestFit="1" customWidth="1"/>
    <col min="9737" max="9977" width="9.140625" style="3"/>
    <col min="9978" max="9978" width="0.7109375" style="3" customWidth="1"/>
    <col min="9979" max="9979" width="6.42578125" style="3" customWidth="1"/>
    <col min="9980" max="9980" width="51.28515625" style="3" customWidth="1"/>
    <col min="9981" max="9981" width="55.140625" style="3" customWidth="1"/>
    <col min="9982" max="9982" width="13.7109375" style="3" customWidth="1"/>
    <col min="9983" max="9983" width="4.28515625" style="3" customWidth="1"/>
    <col min="9984" max="9984" width="16.140625" style="3" customWidth="1"/>
    <col min="9985" max="9985" width="13.42578125" style="3" customWidth="1"/>
    <col min="9986" max="9986" width="14.42578125" style="3" customWidth="1"/>
    <col min="9987" max="9989" width="0" style="3" hidden="1" customWidth="1"/>
    <col min="9990" max="9990" width="21.42578125" style="3" customWidth="1"/>
    <col min="9991" max="9991" width="3" style="3" customWidth="1"/>
    <col min="9992" max="9992" width="13.28515625" style="3" bestFit="1" customWidth="1"/>
    <col min="9993" max="10233" width="9.140625" style="3"/>
    <col min="10234" max="10234" width="0.7109375" style="3" customWidth="1"/>
    <col min="10235" max="10235" width="6.42578125" style="3" customWidth="1"/>
    <col min="10236" max="10236" width="51.28515625" style="3" customWidth="1"/>
    <col min="10237" max="10237" width="55.140625" style="3" customWidth="1"/>
    <col min="10238" max="10238" width="13.7109375" style="3" customWidth="1"/>
    <col min="10239" max="10239" width="4.28515625" style="3" customWidth="1"/>
    <col min="10240" max="10240" width="16.140625" style="3" customWidth="1"/>
    <col min="10241" max="10241" width="13.42578125" style="3" customWidth="1"/>
    <col min="10242" max="10242" width="14.42578125" style="3" customWidth="1"/>
    <col min="10243" max="10245" width="0" style="3" hidden="1" customWidth="1"/>
    <col min="10246" max="10246" width="21.42578125" style="3" customWidth="1"/>
    <col min="10247" max="10247" width="3" style="3" customWidth="1"/>
    <col min="10248" max="10248" width="13.28515625" style="3" bestFit="1" customWidth="1"/>
    <col min="10249" max="10489" width="9.140625" style="3"/>
    <col min="10490" max="10490" width="0.7109375" style="3" customWidth="1"/>
    <col min="10491" max="10491" width="6.42578125" style="3" customWidth="1"/>
    <col min="10492" max="10492" width="51.28515625" style="3" customWidth="1"/>
    <col min="10493" max="10493" width="55.140625" style="3" customWidth="1"/>
    <col min="10494" max="10494" width="13.7109375" style="3" customWidth="1"/>
    <col min="10495" max="10495" width="4.28515625" style="3" customWidth="1"/>
    <col min="10496" max="10496" width="16.140625" style="3" customWidth="1"/>
    <col min="10497" max="10497" width="13.42578125" style="3" customWidth="1"/>
    <col min="10498" max="10498" width="14.42578125" style="3" customWidth="1"/>
    <col min="10499" max="10501" width="0" style="3" hidden="1" customWidth="1"/>
    <col min="10502" max="10502" width="21.42578125" style="3" customWidth="1"/>
    <col min="10503" max="10503" width="3" style="3" customWidth="1"/>
    <col min="10504" max="10504" width="13.28515625" style="3" bestFit="1" customWidth="1"/>
    <col min="10505" max="10745" width="9.140625" style="3"/>
    <col min="10746" max="10746" width="0.7109375" style="3" customWidth="1"/>
    <col min="10747" max="10747" width="6.42578125" style="3" customWidth="1"/>
    <col min="10748" max="10748" width="51.28515625" style="3" customWidth="1"/>
    <col min="10749" max="10749" width="55.140625" style="3" customWidth="1"/>
    <col min="10750" max="10750" width="13.7109375" style="3" customWidth="1"/>
    <col min="10751" max="10751" width="4.28515625" style="3" customWidth="1"/>
    <col min="10752" max="10752" width="16.140625" style="3" customWidth="1"/>
    <col min="10753" max="10753" width="13.42578125" style="3" customWidth="1"/>
    <col min="10754" max="10754" width="14.42578125" style="3" customWidth="1"/>
    <col min="10755" max="10757" width="0" style="3" hidden="1" customWidth="1"/>
    <col min="10758" max="10758" width="21.42578125" style="3" customWidth="1"/>
    <col min="10759" max="10759" width="3" style="3" customWidth="1"/>
    <col min="10760" max="10760" width="13.28515625" style="3" bestFit="1" customWidth="1"/>
    <col min="10761" max="11001" width="9.140625" style="3"/>
    <col min="11002" max="11002" width="0.7109375" style="3" customWidth="1"/>
    <col min="11003" max="11003" width="6.42578125" style="3" customWidth="1"/>
    <col min="11004" max="11004" width="51.28515625" style="3" customWidth="1"/>
    <col min="11005" max="11005" width="55.140625" style="3" customWidth="1"/>
    <col min="11006" max="11006" width="13.7109375" style="3" customWidth="1"/>
    <col min="11007" max="11007" width="4.28515625" style="3" customWidth="1"/>
    <col min="11008" max="11008" width="16.140625" style="3" customWidth="1"/>
    <col min="11009" max="11009" width="13.42578125" style="3" customWidth="1"/>
    <col min="11010" max="11010" width="14.42578125" style="3" customWidth="1"/>
    <col min="11011" max="11013" width="0" style="3" hidden="1" customWidth="1"/>
    <col min="11014" max="11014" width="21.42578125" style="3" customWidth="1"/>
    <col min="11015" max="11015" width="3" style="3" customWidth="1"/>
    <col min="11016" max="11016" width="13.28515625" style="3" bestFit="1" customWidth="1"/>
    <col min="11017" max="11257" width="9.140625" style="3"/>
    <col min="11258" max="11258" width="0.7109375" style="3" customWidth="1"/>
    <col min="11259" max="11259" width="6.42578125" style="3" customWidth="1"/>
    <col min="11260" max="11260" width="51.28515625" style="3" customWidth="1"/>
    <col min="11261" max="11261" width="55.140625" style="3" customWidth="1"/>
    <col min="11262" max="11262" width="13.7109375" style="3" customWidth="1"/>
    <col min="11263" max="11263" width="4.28515625" style="3" customWidth="1"/>
    <col min="11264" max="11264" width="16.140625" style="3" customWidth="1"/>
    <col min="11265" max="11265" width="13.42578125" style="3" customWidth="1"/>
    <col min="11266" max="11266" width="14.42578125" style="3" customWidth="1"/>
    <col min="11267" max="11269" width="0" style="3" hidden="1" customWidth="1"/>
    <col min="11270" max="11270" width="21.42578125" style="3" customWidth="1"/>
    <col min="11271" max="11271" width="3" style="3" customWidth="1"/>
    <col min="11272" max="11272" width="13.28515625" style="3" bestFit="1" customWidth="1"/>
    <col min="11273" max="11513" width="9.140625" style="3"/>
    <col min="11514" max="11514" width="0.7109375" style="3" customWidth="1"/>
    <col min="11515" max="11515" width="6.42578125" style="3" customWidth="1"/>
    <col min="11516" max="11516" width="51.28515625" style="3" customWidth="1"/>
    <col min="11517" max="11517" width="55.140625" style="3" customWidth="1"/>
    <col min="11518" max="11518" width="13.7109375" style="3" customWidth="1"/>
    <col min="11519" max="11519" width="4.28515625" style="3" customWidth="1"/>
    <col min="11520" max="11520" width="16.140625" style="3" customWidth="1"/>
    <col min="11521" max="11521" width="13.42578125" style="3" customWidth="1"/>
    <col min="11522" max="11522" width="14.42578125" style="3" customWidth="1"/>
    <col min="11523" max="11525" width="0" style="3" hidden="1" customWidth="1"/>
    <col min="11526" max="11526" width="21.42578125" style="3" customWidth="1"/>
    <col min="11527" max="11527" width="3" style="3" customWidth="1"/>
    <col min="11528" max="11528" width="13.28515625" style="3" bestFit="1" customWidth="1"/>
    <col min="11529" max="11769" width="9.140625" style="3"/>
    <col min="11770" max="11770" width="0.7109375" style="3" customWidth="1"/>
    <col min="11771" max="11771" width="6.42578125" style="3" customWidth="1"/>
    <col min="11772" max="11772" width="51.28515625" style="3" customWidth="1"/>
    <col min="11773" max="11773" width="55.140625" style="3" customWidth="1"/>
    <col min="11774" max="11774" width="13.7109375" style="3" customWidth="1"/>
    <col min="11775" max="11775" width="4.28515625" style="3" customWidth="1"/>
    <col min="11776" max="11776" width="16.140625" style="3" customWidth="1"/>
    <col min="11777" max="11777" width="13.42578125" style="3" customWidth="1"/>
    <col min="11778" max="11778" width="14.42578125" style="3" customWidth="1"/>
    <col min="11779" max="11781" width="0" style="3" hidden="1" customWidth="1"/>
    <col min="11782" max="11782" width="21.42578125" style="3" customWidth="1"/>
    <col min="11783" max="11783" width="3" style="3" customWidth="1"/>
    <col min="11784" max="11784" width="13.28515625" style="3" bestFit="1" customWidth="1"/>
    <col min="11785" max="12025" width="9.140625" style="3"/>
    <col min="12026" max="12026" width="0.7109375" style="3" customWidth="1"/>
    <col min="12027" max="12027" width="6.42578125" style="3" customWidth="1"/>
    <col min="12028" max="12028" width="51.28515625" style="3" customWidth="1"/>
    <col min="12029" max="12029" width="55.140625" style="3" customWidth="1"/>
    <col min="12030" max="12030" width="13.7109375" style="3" customWidth="1"/>
    <col min="12031" max="12031" width="4.28515625" style="3" customWidth="1"/>
    <col min="12032" max="12032" width="16.140625" style="3" customWidth="1"/>
    <col min="12033" max="12033" width="13.42578125" style="3" customWidth="1"/>
    <col min="12034" max="12034" width="14.42578125" style="3" customWidth="1"/>
    <col min="12035" max="12037" width="0" style="3" hidden="1" customWidth="1"/>
    <col min="12038" max="12038" width="21.42578125" style="3" customWidth="1"/>
    <col min="12039" max="12039" width="3" style="3" customWidth="1"/>
    <col min="12040" max="12040" width="13.28515625" style="3" bestFit="1" customWidth="1"/>
    <col min="12041" max="12281" width="9.140625" style="3"/>
    <col min="12282" max="12282" width="0.7109375" style="3" customWidth="1"/>
    <col min="12283" max="12283" width="6.42578125" style="3" customWidth="1"/>
    <col min="12284" max="12284" width="51.28515625" style="3" customWidth="1"/>
    <col min="12285" max="12285" width="55.140625" style="3" customWidth="1"/>
    <col min="12286" max="12286" width="13.7109375" style="3" customWidth="1"/>
    <col min="12287" max="12287" width="4.28515625" style="3" customWidth="1"/>
    <col min="12288" max="12288" width="16.140625" style="3" customWidth="1"/>
    <col min="12289" max="12289" width="13.42578125" style="3" customWidth="1"/>
    <col min="12290" max="12290" width="14.42578125" style="3" customWidth="1"/>
    <col min="12291" max="12293" width="0" style="3" hidden="1" customWidth="1"/>
    <col min="12294" max="12294" width="21.42578125" style="3" customWidth="1"/>
    <col min="12295" max="12295" width="3" style="3" customWidth="1"/>
    <col min="12296" max="12296" width="13.28515625" style="3" bestFit="1" customWidth="1"/>
    <col min="12297" max="12537" width="9.140625" style="3"/>
    <col min="12538" max="12538" width="0.7109375" style="3" customWidth="1"/>
    <col min="12539" max="12539" width="6.42578125" style="3" customWidth="1"/>
    <col min="12540" max="12540" width="51.28515625" style="3" customWidth="1"/>
    <col min="12541" max="12541" width="55.140625" style="3" customWidth="1"/>
    <col min="12542" max="12542" width="13.7109375" style="3" customWidth="1"/>
    <col min="12543" max="12543" width="4.28515625" style="3" customWidth="1"/>
    <col min="12544" max="12544" width="16.140625" style="3" customWidth="1"/>
    <col min="12545" max="12545" width="13.42578125" style="3" customWidth="1"/>
    <col min="12546" max="12546" width="14.42578125" style="3" customWidth="1"/>
    <col min="12547" max="12549" width="0" style="3" hidden="1" customWidth="1"/>
    <col min="12550" max="12550" width="21.42578125" style="3" customWidth="1"/>
    <col min="12551" max="12551" width="3" style="3" customWidth="1"/>
    <col min="12552" max="12552" width="13.28515625" style="3" bestFit="1" customWidth="1"/>
    <col min="12553" max="12793" width="9.140625" style="3"/>
    <col min="12794" max="12794" width="0.7109375" style="3" customWidth="1"/>
    <col min="12795" max="12795" width="6.42578125" style="3" customWidth="1"/>
    <col min="12796" max="12796" width="51.28515625" style="3" customWidth="1"/>
    <col min="12797" max="12797" width="55.140625" style="3" customWidth="1"/>
    <col min="12798" max="12798" width="13.7109375" style="3" customWidth="1"/>
    <col min="12799" max="12799" width="4.28515625" style="3" customWidth="1"/>
    <col min="12800" max="12800" width="16.140625" style="3" customWidth="1"/>
    <col min="12801" max="12801" width="13.42578125" style="3" customWidth="1"/>
    <col min="12802" max="12802" width="14.42578125" style="3" customWidth="1"/>
    <col min="12803" max="12805" width="0" style="3" hidden="1" customWidth="1"/>
    <col min="12806" max="12806" width="21.42578125" style="3" customWidth="1"/>
    <col min="12807" max="12807" width="3" style="3" customWidth="1"/>
    <col min="12808" max="12808" width="13.28515625" style="3" bestFit="1" customWidth="1"/>
    <col min="12809" max="13049" width="9.140625" style="3"/>
    <col min="13050" max="13050" width="0.7109375" style="3" customWidth="1"/>
    <col min="13051" max="13051" width="6.42578125" style="3" customWidth="1"/>
    <col min="13052" max="13052" width="51.28515625" style="3" customWidth="1"/>
    <col min="13053" max="13053" width="55.140625" style="3" customWidth="1"/>
    <col min="13054" max="13054" width="13.7109375" style="3" customWidth="1"/>
    <col min="13055" max="13055" width="4.28515625" style="3" customWidth="1"/>
    <col min="13056" max="13056" width="16.140625" style="3" customWidth="1"/>
    <col min="13057" max="13057" width="13.42578125" style="3" customWidth="1"/>
    <col min="13058" max="13058" width="14.42578125" style="3" customWidth="1"/>
    <col min="13059" max="13061" width="0" style="3" hidden="1" customWidth="1"/>
    <col min="13062" max="13062" width="21.42578125" style="3" customWidth="1"/>
    <col min="13063" max="13063" width="3" style="3" customWidth="1"/>
    <col min="13064" max="13064" width="13.28515625" style="3" bestFit="1" customWidth="1"/>
    <col min="13065" max="13305" width="9.140625" style="3"/>
    <col min="13306" max="13306" width="0.7109375" style="3" customWidth="1"/>
    <col min="13307" max="13307" width="6.42578125" style="3" customWidth="1"/>
    <col min="13308" max="13308" width="51.28515625" style="3" customWidth="1"/>
    <col min="13309" max="13309" width="55.140625" style="3" customWidth="1"/>
    <col min="13310" max="13310" width="13.7109375" style="3" customWidth="1"/>
    <col min="13311" max="13311" width="4.28515625" style="3" customWidth="1"/>
    <col min="13312" max="13312" width="16.140625" style="3" customWidth="1"/>
    <col min="13313" max="13313" width="13.42578125" style="3" customWidth="1"/>
    <col min="13314" max="13314" width="14.42578125" style="3" customWidth="1"/>
    <col min="13315" max="13317" width="0" style="3" hidden="1" customWidth="1"/>
    <col min="13318" max="13318" width="21.42578125" style="3" customWidth="1"/>
    <col min="13319" max="13319" width="3" style="3" customWidth="1"/>
    <col min="13320" max="13320" width="13.28515625" style="3" bestFit="1" customWidth="1"/>
    <col min="13321" max="13561" width="9.140625" style="3"/>
    <col min="13562" max="13562" width="0.7109375" style="3" customWidth="1"/>
    <col min="13563" max="13563" width="6.42578125" style="3" customWidth="1"/>
    <col min="13564" max="13564" width="51.28515625" style="3" customWidth="1"/>
    <col min="13565" max="13565" width="55.140625" style="3" customWidth="1"/>
    <col min="13566" max="13566" width="13.7109375" style="3" customWidth="1"/>
    <col min="13567" max="13567" width="4.28515625" style="3" customWidth="1"/>
    <col min="13568" max="13568" width="16.140625" style="3" customWidth="1"/>
    <col min="13569" max="13569" width="13.42578125" style="3" customWidth="1"/>
    <col min="13570" max="13570" width="14.42578125" style="3" customWidth="1"/>
    <col min="13571" max="13573" width="0" style="3" hidden="1" customWidth="1"/>
    <col min="13574" max="13574" width="21.42578125" style="3" customWidth="1"/>
    <col min="13575" max="13575" width="3" style="3" customWidth="1"/>
    <col min="13576" max="13576" width="13.28515625" style="3" bestFit="1" customWidth="1"/>
    <col min="13577" max="13817" width="9.140625" style="3"/>
    <col min="13818" max="13818" width="0.7109375" style="3" customWidth="1"/>
    <col min="13819" max="13819" width="6.42578125" style="3" customWidth="1"/>
    <col min="13820" max="13820" width="51.28515625" style="3" customWidth="1"/>
    <col min="13821" max="13821" width="55.140625" style="3" customWidth="1"/>
    <col min="13822" max="13822" width="13.7109375" style="3" customWidth="1"/>
    <col min="13823" max="13823" width="4.28515625" style="3" customWidth="1"/>
    <col min="13824" max="13824" width="16.140625" style="3" customWidth="1"/>
    <col min="13825" max="13825" width="13.42578125" style="3" customWidth="1"/>
    <col min="13826" max="13826" width="14.42578125" style="3" customWidth="1"/>
    <col min="13827" max="13829" width="0" style="3" hidden="1" customWidth="1"/>
    <col min="13830" max="13830" width="21.42578125" style="3" customWidth="1"/>
    <col min="13831" max="13831" width="3" style="3" customWidth="1"/>
    <col min="13832" max="13832" width="13.28515625" style="3" bestFit="1" customWidth="1"/>
    <col min="13833" max="14073" width="9.140625" style="3"/>
    <col min="14074" max="14074" width="0.7109375" style="3" customWidth="1"/>
    <col min="14075" max="14075" width="6.42578125" style="3" customWidth="1"/>
    <col min="14076" max="14076" width="51.28515625" style="3" customWidth="1"/>
    <col min="14077" max="14077" width="55.140625" style="3" customWidth="1"/>
    <col min="14078" max="14078" width="13.7109375" style="3" customWidth="1"/>
    <col min="14079" max="14079" width="4.28515625" style="3" customWidth="1"/>
    <col min="14080" max="14080" width="16.140625" style="3" customWidth="1"/>
    <col min="14081" max="14081" width="13.42578125" style="3" customWidth="1"/>
    <col min="14082" max="14082" width="14.42578125" style="3" customWidth="1"/>
    <col min="14083" max="14085" width="0" style="3" hidden="1" customWidth="1"/>
    <col min="14086" max="14086" width="21.42578125" style="3" customWidth="1"/>
    <col min="14087" max="14087" width="3" style="3" customWidth="1"/>
    <col min="14088" max="14088" width="13.28515625" style="3" bestFit="1" customWidth="1"/>
    <col min="14089" max="14329" width="9.140625" style="3"/>
    <col min="14330" max="14330" width="0.7109375" style="3" customWidth="1"/>
    <col min="14331" max="14331" width="6.42578125" style="3" customWidth="1"/>
    <col min="14332" max="14332" width="51.28515625" style="3" customWidth="1"/>
    <col min="14333" max="14333" width="55.140625" style="3" customWidth="1"/>
    <col min="14334" max="14334" width="13.7109375" style="3" customWidth="1"/>
    <col min="14335" max="14335" width="4.28515625" style="3" customWidth="1"/>
    <col min="14336" max="14336" width="16.140625" style="3" customWidth="1"/>
    <col min="14337" max="14337" width="13.42578125" style="3" customWidth="1"/>
    <col min="14338" max="14338" width="14.42578125" style="3" customWidth="1"/>
    <col min="14339" max="14341" width="0" style="3" hidden="1" customWidth="1"/>
    <col min="14342" max="14342" width="21.42578125" style="3" customWidth="1"/>
    <col min="14343" max="14343" width="3" style="3" customWidth="1"/>
    <col min="14344" max="14344" width="13.28515625" style="3" bestFit="1" customWidth="1"/>
    <col min="14345" max="14585" width="9.140625" style="3"/>
    <col min="14586" max="14586" width="0.7109375" style="3" customWidth="1"/>
    <col min="14587" max="14587" width="6.42578125" style="3" customWidth="1"/>
    <col min="14588" max="14588" width="51.28515625" style="3" customWidth="1"/>
    <col min="14589" max="14589" width="55.140625" style="3" customWidth="1"/>
    <col min="14590" max="14590" width="13.7109375" style="3" customWidth="1"/>
    <col min="14591" max="14591" width="4.28515625" style="3" customWidth="1"/>
    <col min="14592" max="14592" width="16.140625" style="3" customWidth="1"/>
    <col min="14593" max="14593" width="13.42578125" style="3" customWidth="1"/>
    <col min="14594" max="14594" width="14.42578125" style="3" customWidth="1"/>
    <col min="14595" max="14597" width="0" style="3" hidden="1" customWidth="1"/>
    <col min="14598" max="14598" width="21.42578125" style="3" customWidth="1"/>
    <col min="14599" max="14599" width="3" style="3" customWidth="1"/>
    <col min="14600" max="14600" width="13.28515625" style="3" bestFit="1" customWidth="1"/>
    <col min="14601" max="14841" width="9.140625" style="3"/>
    <col min="14842" max="14842" width="0.7109375" style="3" customWidth="1"/>
    <col min="14843" max="14843" width="6.42578125" style="3" customWidth="1"/>
    <col min="14844" max="14844" width="51.28515625" style="3" customWidth="1"/>
    <col min="14845" max="14845" width="55.140625" style="3" customWidth="1"/>
    <col min="14846" max="14846" width="13.7109375" style="3" customWidth="1"/>
    <col min="14847" max="14847" width="4.28515625" style="3" customWidth="1"/>
    <col min="14848" max="14848" width="16.140625" style="3" customWidth="1"/>
    <col min="14849" max="14849" width="13.42578125" style="3" customWidth="1"/>
    <col min="14850" max="14850" width="14.42578125" style="3" customWidth="1"/>
    <col min="14851" max="14853" width="0" style="3" hidden="1" customWidth="1"/>
    <col min="14854" max="14854" width="21.42578125" style="3" customWidth="1"/>
    <col min="14855" max="14855" width="3" style="3" customWidth="1"/>
    <col min="14856" max="14856" width="13.28515625" style="3" bestFit="1" customWidth="1"/>
    <col min="14857" max="15097" width="9.140625" style="3"/>
    <col min="15098" max="15098" width="0.7109375" style="3" customWidth="1"/>
    <col min="15099" max="15099" width="6.42578125" style="3" customWidth="1"/>
    <col min="15100" max="15100" width="51.28515625" style="3" customWidth="1"/>
    <col min="15101" max="15101" width="55.140625" style="3" customWidth="1"/>
    <col min="15102" max="15102" width="13.7109375" style="3" customWidth="1"/>
    <col min="15103" max="15103" width="4.28515625" style="3" customWidth="1"/>
    <col min="15104" max="15104" width="16.140625" style="3" customWidth="1"/>
    <col min="15105" max="15105" width="13.42578125" style="3" customWidth="1"/>
    <col min="15106" max="15106" width="14.42578125" style="3" customWidth="1"/>
    <col min="15107" max="15109" width="0" style="3" hidden="1" customWidth="1"/>
    <col min="15110" max="15110" width="21.42578125" style="3" customWidth="1"/>
    <col min="15111" max="15111" width="3" style="3" customWidth="1"/>
    <col min="15112" max="15112" width="13.28515625" style="3" bestFit="1" customWidth="1"/>
    <col min="15113" max="15353" width="9.140625" style="3"/>
    <col min="15354" max="15354" width="0.7109375" style="3" customWidth="1"/>
    <col min="15355" max="15355" width="6.42578125" style="3" customWidth="1"/>
    <col min="15356" max="15356" width="51.28515625" style="3" customWidth="1"/>
    <col min="15357" max="15357" width="55.140625" style="3" customWidth="1"/>
    <col min="15358" max="15358" width="13.7109375" style="3" customWidth="1"/>
    <col min="15359" max="15359" width="4.28515625" style="3" customWidth="1"/>
    <col min="15360" max="15360" width="16.140625" style="3" customWidth="1"/>
    <col min="15361" max="15361" width="13.42578125" style="3" customWidth="1"/>
    <col min="15362" max="15362" width="14.42578125" style="3" customWidth="1"/>
    <col min="15363" max="15365" width="0" style="3" hidden="1" customWidth="1"/>
    <col min="15366" max="15366" width="21.42578125" style="3" customWidth="1"/>
    <col min="15367" max="15367" width="3" style="3" customWidth="1"/>
    <col min="15368" max="15368" width="13.28515625" style="3" bestFit="1" customWidth="1"/>
    <col min="15369" max="15609" width="9.140625" style="3"/>
    <col min="15610" max="15610" width="0.7109375" style="3" customWidth="1"/>
    <col min="15611" max="15611" width="6.42578125" style="3" customWidth="1"/>
    <col min="15612" max="15612" width="51.28515625" style="3" customWidth="1"/>
    <col min="15613" max="15613" width="55.140625" style="3" customWidth="1"/>
    <col min="15614" max="15614" width="13.7109375" style="3" customWidth="1"/>
    <col min="15615" max="15615" width="4.28515625" style="3" customWidth="1"/>
    <col min="15616" max="15616" width="16.140625" style="3" customWidth="1"/>
    <col min="15617" max="15617" width="13.42578125" style="3" customWidth="1"/>
    <col min="15618" max="15618" width="14.42578125" style="3" customWidth="1"/>
    <col min="15619" max="15621" width="0" style="3" hidden="1" customWidth="1"/>
    <col min="15622" max="15622" width="21.42578125" style="3" customWidth="1"/>
    <col min="15623" max="15623" width="3" style="3" customWidth="1"/>
    <col min="15624" max="15624" width="13.28515625" style="3" bestFit="1" customWidth="1"/>
    <col min="15625" max="15865" width="9.140625" style="3"/>
    <col min="15866" max="15866" width="0.7109375" style="3" customWidth="1"/>
    <col min="15867" max="15867" width="6.42578125" style="3" customWidth="1"/>
    <col min="15868" max="15868" width="51.28515625" style="3" customWidth="1"/>
    <col min="15869" max="15869" width="55.140625" style="3" customWidth="1"/>
    <col min="15870" max="15870" width="13.7109375" style="3" customWidth="1"/>
    <col min="15871" max="15871" width="4.28515625" style="3" customWidth="1"/>
    <col min="15872" max="15872" width="16.140625" style="3" customWidth="1"/>
    <col min="15873" max="15873" width="13.42578125" style="3" customWidth="1"/>
    <col min="15874" max="15874" width="14.42578125" style="3" customWidth="1"/>
    <col min="15875" max="15877" width="0" style="3" hidden="1" customWidth="1"/>
    <col min="15878" max="15878" width="21.42578125" style="3" customWidth="1"/>
    <col min="15879" max="15879" width="3" style="3" customWidth="1"/>
    <col min="15880" max="15880" width="13.28515625" style="3" bestFit="1" customWidth="1"/>
    <col min="15881" max="16121" width="9.140625" style="3"/>
    <col min="16122" max="16122" width="0.7109375" style="3" customWidth="1"/>
    <col min="16123" max="16123" width="6.42578125" style="3" customWidth="1"/>
    <col min="16124" max="16124" width="51.28515625" style="3" customWidth="1"/>
    <col min="16125" max="16125" width="55.140625" style="3" customWidth="1"/>
    <col min="16126" max="16126" width="13.7109375" style="3" customWidth="1"/>
    <col min="16127" max="16127" width="4.28515625" style="3" customWidth="1"/>
    <col min="16128" max="16128" width="16.140625" style="3" customWidth="1"/>
    <col min="16129" max="16129" width="13.42578125" style="3" customWidth="1"/>
    <col min="16130" max="16130" width="14.42578125" style="3" customWidth="1"/>
    <col min="16131" max="16133" width="0" style="3" hidden="1" customWidth="1"/>
    <col min="16134" max="16134" width="21.42578125" style="3" customWidth="1"/>
    <col min="16135" max="16135" width="3" style="3" customWidth="1"/>
    <col min="16136" max="16136" width="13.28515625" style="3" bestFit="1" customWidth="1"/>
    <col min="16137" max="16384" width="9.140625" style="3"/>
  </cols>
  <sheetData>
    <row r="1" spans="1:9" x14ac:dyDescent="0.2">
      <c r="A1" s="351" t="s">
        <v>466</v>
      </c>
      <c r="B1" s="351"/>
      <c r="C1" s="351"/>
      <c r="D1" s="351"/>
      <c r="E1" s="351"/>
    </row>
    <row r="2" spans="1:9" x14ac:dyDescent="0.2">
      <c r="A2" s="351" t="s">
        <v>30</v>
      </c>
      <c r="B2" s="351"/>
      <c r="C2" s="351"/>
      <c r="D2" s="351"/>
      <c r="E2" s="351"/>
    </row>
    <row r="3" spans="1:9" x14ac:dyDescent="0.2">
      <c r="F3" s="76"/>
    </row>
    <row r="4" spans="1:9" x14ac:dyDescent="0.2">
      <c r="A4" s="4" t="s">
        <v>83</v>
      </c>
      <c r="B4" s="4"/>
      <c r="F4" s="76"/>
    </row>
    <row r="5" spans="1:9" ht="7.5" customHeight="1" thickBot="1" x14ac:dyDescent="0.25"/>
    <row r="6" spans="1:9" s="14" customFormat="1" ht="47.25" customHeight="1" thickTop="1" x14ac:dyDescent="0.25">
      <c r="A6" s="213" t="s">
        <v>8</v>
      </c>
      <c r="B6" s="214" t="s">
        <v>25</v>
      </c>
      <c r="C6" s="214" t="s">
        <v>31</v>
      </c>
      <c r="D6" s="376" t="s">
        <v>32</v>
      </c>
      <c r="E6" s="377"/>
      <c r="F6" s="215" t="s">
        <v>467</v>
      </c>
    </row>
    <row r="7" spans="1:9" s="23" customFormat="1" ht="15" customHeight="1" x14ac:dyDescent="0.25">
      <c r="A7" s="221">
        <v>1</v>
      </c>
      <c r="B7" s="222" t="s">
        <v>90</v>
      </c>
      <c r="C7" s="222"/>
      <c r="D7" s="223"/>
      <c r="E7" s="224"/>
      <c r="F7" s="225">
        <f>F8+F37+F89+F104+F126+F155+F240+F325+F333+F341</f>
        <v>9949429567</v>
      </c>
    </row>
    <row r="8" spans="1:9" s="32" customFormat="1" ht="62.25" customHeight="1" x14ac:dyDescent="0.25">
      <c r="A8" s="229">
        <v>1.6</v>
      </c>
      <c r="B8" s="230" t="s">
        <v>11</v>
      </c>
      <c r="C8" s="230" t="s">
        <v>60</v>
      </c>
      <c r="D8" s="231">
        <v>54</v>
      </c>
      <c r="E8" s="230" t="s">
        <v>92</v>
      </c>
      <c r="F8" s="232">
        <f>SUM(F9:F36)</f>
        <v>1045000000</v>
      </c>
    </row>
    <row r="9" spans="1:9" s="32" customFormat="1" ht="59.25" customHeight="1" x14ac:dyDescent="0.25">
      <c r="A9" s="229" t="s">
        <v>93</v>
      </c>
      <c r="B9" s="230" t="s">
        <v>94</v>
      </c>
      <c r="C9" s="230" t="s">
        <v>66</v>
      </c>
      <c r="D9" s="231">
        <v>1</v>
      </c>
      <c r="E9" s="237"/>
      <c r="F9" s="238">
        <v>255000000</v>
      </c>
    </row>
    <row r="10" spans="1:9" s="23" customFormat="1" ht="54" customHeight="1" x14ac:dyDescent="0.25">
      <c r="A10" s="373"/>
      <c r="B10" s="242" t="s">
        <v>95</v>
      </c>
      <c r="C10" s="242" t="s">
        <v>96</v>
      </c>
      <c r="D10" s="243" t="s">
        <v>97</v>
      </c>
      <c r="E10" s="242"/>
      <c r="F10" s="244"/>
    </row>
    <row r="11" spans="1:9" s="23" customFormat="1" ht="15" customHeight="1" x14ac:dyDescent="0.25">
      <c r="A11" s="374"/>
      <c r="B11" s="242" t="s">
        <v>98</v>
      </c>
      <c r="C11" s="242" t="s">
        <v>99</v>
      </c>
      <c r="D11" s="243"/>
      <c r="E11" s="242"/>
      <c r="F11" s="244"/>
    </row>
    <row r="12" spans="1:9" s="23" customFormat="1" ht="50.25" customHeight="1" x14ac:dyDescent="0.25">
      <c r="A12" s="374"/>
      <c r="B12" s="242" t="s">
        <v>101</v>
      </c>
      <c r="C12" s="242" t="s">
        <v>66</v>
      </c>
      <c r="D12" s="243">
        <v>1</v>
      </c>
      <c r="E12" s="242"/>
      <c r="F12" s="244"/>
    </row>
    <row r="13" spans="1:9" s="23" customFormat="1" ht="42.75" customHeight="1" x14ac:dyDescent="0.25">
      <c r="A13" s="374"/>
      <c r="B13" s="242" t="s">
        <v>102</v>
      </c>
      <c r="C13" s="242" t="s">
        <v>103</v>
      </c>
      <c r="D13" s="243" t="s">
        <v>0</v>
      </c>
      <c r="E13" s="242"/>
      <c r="F13" s="244"/>
    </row>
    <row r="14" spans="1:9" s="23" customFormat="1" ht="15" customHeight="1" x14ac:dyDescent="0.25">
      <c r="A14" s="375"/>
      <c r="B14" s="242" t="s">
        <v>104</v>
      </c>
      <c r="C14" s="242" t="s">
        <v>105</v>
      </c>
      <c r="D14" s="243"/>
      <c r="E14" s="242"/>
      <c r="F14" s="244"/>
    </row>
    <row r="15" spans="1:9" s="23" customFormat="1" ht="81.75" customHeight="1" x14ac:dyDescent="0.25">
      <c r="A15" s="249"/>
      <c r="B15" s="242" t="s">
        <v>106</v>
      </c>
      <c r="C15" s="242"/>
      <c r="D15" s="243"/>
      <c r="E15" s="242"/>
      <c r="F15" s="244"/>
    </row>
    <row r="16" spans="1:9" s="32" customFormat="1" ht="97.5" customHeight="1" x14ac:dyDescent="0.25">
      <c r="A16" s="229" t="s">
        <v>107</v>
      </c>
      <c r="B16" s="230" t="s">
        <v>108</v>
      </c>
      <c r="C16" s="230" t="s">
        <v>62</v>
      </c>
      <c r="D16" s="231" t="s">
        <v>63</v>
      </c>
      <c r="E16" s="237"/>
      <c r="F16" s="238">
        <v>260000000</v>
      </c>
      <c r="I16" s="56">
        <f>F16+F54+F61+F119+F134</f>
        <v>2180000000</v>
      </c>
    </row>
    <row r="17" spans="1:6" s="23" customFormat="1" ht="57.75" customHeight="1" x14ac:dyDescent="0.25">
      <c r="A17" s="373"/>
      <c r="B17" s="242" t="s">
        <v>95</v>
      </c>
      <c r="C17" s="242" t="s">
        <v>96</v>
      </c>
      <c r="D17" s="243" t="s">
        <v>97</v>
      </c>
      <c r="E17" s="242"/>
      <c r="F17" s="244"/>
    </row>
    <row r="18" spans="1:6" s="23" customFormat="1" ht="15" customHeight="1" x14ac:dyDescent="0.25">
      <c r="A18" s="374"/>
      <c r="B18" s="242" t="s">
        <v>98</v>
      </c>
      <c r="C18" s="242" t="s">
        <v>99</v>
      </c>
      <c r="D18" s="243"/>
      <c r="E18" s="242"/>
      <c r="F18" s="244"/>
    </row>
    <row r="19" spans="1:6" s="23" customFormat="1" ht="92.25" customHeight="1" x14ac:dyDescent="0.25">
      <c r="A19" s="374"/>
      <c r="B19" s="242" t="s">
        <v>101</v>
      </c>
      <c r="C19" s="242" t="s">
        <v>62</v>
      </c>
      <c r="D19" s="243" t="s">
        <v>63</v>
      </c>
      <c r="E19" s="242"/>
      <c r="F19" s="244"/>
    </row>
    <row r="20" spans="1:6" s="23" customFormat="1" ht="39" customHeight="1" x14ac:dyDescent="0.25">
      <c r="A20" s="374"/>
      <c r="B20" s="242" t="s">
        <v>102</v>
      </c>
      <c r="C20" s="242" t="s">
        <v>110</v>
      </c>
      <c r="D20" s="250">
        <v>1</v>
      </c>
      <c r="E20" s="251"/>
      <c r="F20" s="244"/>
    </row>
    <row r="21" spans="1:6" s="23" customFormat="1" ht="28.5" customHeight="1" x14ac:dyDescent="0.25">
      <c r="A21" s="375"/>
      <c r="B21" s="242" t="s">
        <v>104</v>
      </c>
      <c r="C21" s="242" t="s">
        <v>111</v>
      </c>
      <c r="D21" s="243"/>
      <c r="E21" s="242"/>
      <c r="F21" s="244"/>
    </row>
    <row r="22" spans="1:6" s="23" customFormat="1" ht="88.5" customHeight="1" x14ac:dyDescent="0.25">
      <c r="A22" s="249"/>
      <c r="B22" s="242" t="s">
        <v>112</v>
      </c>
      <c r="C22" s="242"/>
      <c r="D22" s="243"/>
      <c r="E22" s="242"/>
      <c r="F22" s="244"/>
    </row>
    <row r="23" spans="1:6" s="32" customFormat="1" ht="94.5" customHeight="1" x14ac:dyDescent="0.25">
      <c r="A23" s="229" t="s">
        <v>113</v>
      </c>
      <c r="B23" s="230" t="s">
        <v>114</v>
      </c>
      <c r="C23" s="230" t="s">
        <v>64</v>
      </c>
      <c r="D23" s="231" t="s">
        <v>65</v>
      </c>
      <c r="E23" s="237"/>
      <c r="F23" s="238">
        <v>200000000</v>
      </c>
    </row>
    <row r="24" spans="1:6" s="23" customFormat="1" ht="56.25" customHeight="1" x14ac:dyDescent="0.25">
      <c r="A24" s="373"/>
      <c r="B24" s="242" t="s">
        <v>95</v>
      </c>
      <c r="C24" s="242" t="s">
        <v>96</v>
      </c>
      <c r="D24" s="243" t="s">
        <v>97</v>
      </c>
      <c r="E24" s="242"/>
      <c r="F24" s="244"/>
    </row>
    <row r="25" spans="1:6" s="23" customFormat="1" ht="15" customHeight="1" x14ac:dyDescent="0.25">
      <c r="A25" s="374"/>
      <c r="B25" s="242" t="s">
        <v>98</v>
      </c>
      <c r="C25" s="242" t="s">
        <v>99</v>
      </c>
      <c r="D25" s="243"/>
      <c r="E25" s="242"/>
      <c r="F25" s="244"/>
    </row>
    <row r="26" spans="1:6" s="23" customFormat="1" ht="96.75" customHeight="1" x14ac:dyDescent="0.25">
      <c r="A26" s="374"/>
      <c r="B26" s="242" t="s">
        <v>101</v>
      </c>
      <c r="C26" s="242" t="s">
        <v>64</v>
      </c>
      <c r="D26" s="243" t="s">
        <v>65</v>
      </c>
      <c r="E26" s="242"/>
      <c r="F26" s="244"/>
    </row>
    <row r="27" spans="1:6" s="23" customFormat="1" ht="43.5" customHeight="1" x14ac:dyDescent="0.25">
      <c r="A27" s="374"/>
      <c r="B27" s="242" t="s">
        <v>102</v>
      </c>
      <c r="C27" s="242" t="s">
        <v>115</v>
      </c>
      <c r="D27" s="250">
        <v>1</v>
      </c>
      <c r="E27" s="251"/>
      <c r="F27" s="244"/>
    </row>
    <row r="28" spans="1:6" s="23" customFormat="1" ht="15" customHeight="1" x14ac:dyDescent="0.25">
      <c r="A28" s="375"/>
      <c r="B28" s="242" t="s">
        <v>104</v>
      </c>
      <c r="C28" s="242" t="s">
        <v>116</v>
      </c>
      <c r="D28" s="243"/>
      <c r="E28" s="242"/>
      <c r="F28" s="244"/>
    </row>
    <row r="29" spans="1:6" s="23" customFormat="1" ht="84" customHeight="1" x14ac:dyDescent="0.25">
      <c r="A29" s="249"/>
      <c r="B29" s="242" t="s">
        <v>112</v>
      </c>
      <c r="C29" s="242"/>
      <c r="D29" s="243"/>
      <c r="E29" s="242"/>
      <c r="F29" s="244"/>
    </row>
    <row r="30" spans="1:6" s="32" customFormat="1" ht="72.75" customHeight="1" x14ac:dyDescent="0.25">
      <c r="A30" s="229" t="s">
        <v>117</v>
      </c>
      <c r="B30" s="230" t="s">
        <v>118</v>
      </c>
      <c r="C30" s="230" t="s">
        <v>61</v>
      </c>
      <c r="D30" s="231">
        <v>1</v>
      </c>
      <c r="E30" s="237"/>
      <c r="F30" s="238">
        <v>330000000</v>
      </c>
    </row>
    <row r="31" spans="1:6" s="23" customFormat="1" ht="27" customHeight="1" x14ac:dyDescent="0.25">
      <c r="A31" s="373"/>
      <c r="B31" s="242" t="s">
        <v>95</v>
      </c>
      <c r="C31" s="242" t="s">
        <v>96</v>
      </c>
      <c r="D31" s="243" t="s">
        <v>97</v>
      </c>
      <c r="E31" s="242"/>
      <c r="F31" s="244"/>
    </row>
    <row r="32" spans="1:6" s="23" customFormat="1" ht="15" customHeight="1" x14ac:dyDescent="0.25">
      <c r="A32" s="374"/>
      <c r="B32" s="242" t="s">
        <v>98</v>
      </c>
      <c r="C32" s="242" t="s">
        <v>99</v>
      </c>
      <c r="D32" s="243"/>
      <c r="E32" s="242"/>
      <c r="F32" s="244"/>
    </row>
    <row r="33" spans="1:8" s="23" customFormat="1" ht="60" customHeight="1" x14ac:dyDescent="0.25">
      <c r="A33" s="374"/>
      <c r="B33" s="242" t="s">
        <v>101</v>
      </c>
      <c r="C33" s="242" t="s">
        <v>61</v>
      </c>
      <c r="D33" s="243">
        <v>1</v>
      </c>
      <c r="E33" s="242"/>
      <c r="F33" s="244"/>
    </row>
    <row r="34" spans="1:8" s="23" customFormat="1" ht="40.5" customHeight="1" x14ac:dyDescent="0.25">
      <c r="A34" s="374"/>
      <c r="B34" s="242" t="s">
        <v>102</v>
      </c>
      <c r="C34" s="242" t="s">
        <v>119</v>
      </c>
      <c r="D34" s="250">
        <v>1</v>
      </c>
      <c r="E34" s="251"/>
      <c r="F34" s="244"/>
    </row>
    <row r="35" spans="1:8" s="23" customFormat="1" ht="18" customHeight="1" x14ac:dyDescent="0.25">
      <c r="A35" s="375"/>
      <c r="B35" s="242" t="s">
        <v>104</v>
      </c>
      <c r="C35" s="242" t="s">
        <v>105</v>
      </c>
      <c r="D35" s="243"/>
      <c r="E35" s="242"/>
      <c r="F35" s="244"/>
    </row>
    <row r="36" spans="1:8" s="23" customFormat="1" ht="82.5" customHeight="1" x14ac:dyDescent="0.25">
      <c r="A36" s="249"/>
      <c r="B36" s="242" t="s">
        <v>106</v>
      </c>
      <c r="C36" s="242"/>
      <c r="D36" s="243"/>
      <c r="E36" s="242"/>
      <c r="F36" s="244"/>
    </row>
    <row r="37" spans="1:8" s="32" customFormat="1" ht="37.5" customHeight="1" x14ac:dyDescent="0.25">
      <c r="A37" s="229">
        <v>1.7</v>
      </c>
      <c r="B37" s="230" t="s">
        <v>67</v>
      </c>
      <c r="C37" s="230" t="s">
        <v>1</v>
      </c>
      <c r="D37" s="231">
        <v>54</v>
      </c>
      <c r="E37" s="230" t="s">
        <v>92</v>
      </c>
      <c r="F37" s="232">
        <f>SUM(F38:F88)</f>
        <v>3554179567</v>
      </c>
    </row>
    <row r="38" spans="1:8" s="32" customFormat="1" ht="57.75" customHeight="1" x14ac:dyDescent="0.25">
      <c r="A38" s="229" t="s">
        <v>120</v>
      </c>
      <c r="B38" s="230" t="s">
        <v>121</v>
      </c>
      <c r="C38" s="230" t="s">
        <v>72</v>
      </c>
      <c r="D38" s="231">
        <v>10</v>
      </c>
      <c r="E38" s="237"/>
      <c r="F38" s="238">
        <v>500000000</v>
      </c>
    </row>
    <row r="39" spans="1:8" s="23" customFormat="1" ht="29.25" customHeight="1" x14ac:dyDescent="0.25">
      <c r="A39" s="373"/>
      <c r="B39" s="242" t="s">
        <v>95</v>
      </c>
      <c r="C39" s="242" t="s">
        <v>122</v>
      </c>
      <c r="D39" s="243" t="s">
        <v>97</v>
      </c>
      <c r="E39" s="242"/>
      <c r="F39" s="244"/>
    </row>
    <row r="40" spans="1:8" s="23" customFormat="1" ht="15" customHeight="1" x14ac:dyDescent="0.25">
      <c r="A40" s="374"/>
      <c r="B40" s="242" t="s">
        <v>98</v>
      </c>
      <c r="C40" s="242" t="s">
        <v>99</v>
      </c>
      <c r="D40" s="243" t="s">
        <v>100</v>
      </c>
      <c r="E40" s="242"/>
      <c r="F40" s="244"/>
    </row>
    <row r="41" spans="1:8" s="23" customFormat="1" ht="44.25" customHeight="1" x14ac:dyDescent="0.25">
      <c r="A41" s="374"/>
      <c r="B41" s="242" t="s">
        <v>101</v>
      </c>
      <c r="C41" s="242" t="s">
        <v>72</v>
      </c>
      <c r="D41" s="243">
        <v>10</v>
      </c>
      <c r="E41" s="242"/>
      <c r="F41" s="244"/>
    </row>
    <row r="42" spans="1:8" s="23" customFormat="1" ht="44.25" customHeight="1" x14ac:dyDescent="0.25">
      <c r="A42" s="374"/>
      <c r="B42" s="242"/>
      <c r="C42" s="242"/>
      <c r="D42" s="243"/>
      <c r="E42" s="242"/>
      <c r="F42" s="244"/>
    </row>
    <row r="43" spans="1:8" s="23" customFormat="1" ht="44.25" customHeight="1" x14ac:dyDescent="0.25">
      <c r="A43" s="374"/>
      <c r="B43" s="242"/>
      <c r="C43" s="242"/>
      <c r="D43" s="243"/>
      <c r="E43" s="242"/>
      <c r="F43" s="244"/>
    </row>
    <row r="44" spans="1:8" s="23" customFormat="1" ht="27.75" customHeight="1" x14ac:dyDescent="0.25">
      <c r="A44" s="374"/>
      <c r="B44" s="242" t="s">
        <v>102</v>
      </c>
      <c r="C44" s="242" t="s">
        <v>123</v>
      </c>
      <c r="D44" s="250">
        <v>1</v>
      </c>
      <c r="E44" s="251"/>
      <c r="F44" s="244"/>
    </row>
    <row r="45" spans="1:8" s="23" customFormat="1" ht="15.75" customHeight="1" x14ac:dyDescent="0.25">
      <c r="A45" s="375"/>
      <c r="B45" s="242" t="s">
        <v>104</v>
      </c>
      <c r="C45" s="242" t="s">
        <v>105</v>
      </c>
      <c r="D45" s="243"/>
      <c r="E45" s="242"/>
      <c r="F45" s="244"/>
    </row>
    <row r="46" spans="1:8" s="23" customFormat="1" ht="63.75" customHeight="1" x14ac:dyDescent="0.25">
      <c r="A46" s="249"/>
      <c r="B46" s="242" t="s">
        <v>124</v>
      </c>
      <c r="C46" s="242"/>
      <c r="D46" s="243"/>
      <c r="E46" s="242"/>
      <c r="F46" s="244"/>
    </row>
    <row r="47" spans="1:8" s="32" customFormat="1" ht="33.75" customHeight="1" x14ac:dyDescent="0.25">
      <c r="A47" s="229" t="s">
        <v>125</v>
      </c>
      <c r="B47" s="230" t="s">
        <v>126</v>
      </c>
      <c r="C47" s="230" t="s">
        <v>68</v>
      </c>
      <c r="D47" s="231">
        <v>60</v>
      </c>
      <c r="E47" s="237"/>
      <c r="F47" s="238">
        <v>1200000000</v>
      </c>
      <c r="H47" s="56"/>
    </row>
    <row r="48" spans="1:8" s="23" customFormat="1" ht="15" customHeight="1" x14ac:dyDescent="0.25">
      <c r="A48" s="373"/>
      <c r="B48" s="242" t="s">
        <v>95</v>
      </c>
      <c r="C48" s="242" t="s">
        <v>122</v>
      </c>
      <c r="D48" s="243" t="s">
        <v>97</v>
      </c>
      <c r="E48" s="242"/>
      <c r="F48" s="244"/>
    </row>
    <row r="49" spans="1:8" s="23" customFormat="1" ht="15" customHeight="1" x14ac:dyDescent="0.25">
      <c r="A49" s="374"/>
      <c r="B49" s="242" t="s">
        <v>98</v>
      </c>
      <c r="C49" s="242" t="s">
        <v>99</v>
      </c>
      <c r="D49" s="243"/>
      <c r="E49" s="242"/>
      <c r="F49" s="244"/>
    </row>
    <row r="50" spans="1:8" s="23" customFormat="1" ht="26.25" customHeight="1" x14ac:dyDescent="0.25">
      <c r="A50" s="374"/>
      <c r="B50" s="242" t="s">
        <v>101</v>
      </c>
      <c r="C50" s="242" t="s">
        <v>68</v>
      </c>
      <c r="D50" s="243">
        <v>60</v>
      </c>
      <c r="E50" s="242"/>
      <c r="F50" s="244"/>
    </row>
    <row r="51" spans="1:8" s="23" customFormat="1" ht="24" customHeight="1" x14ac:dyDescent="0.25">
      <c r="A51" s="374"/>
      <c r="B51" s="242" t="s">
        <v>102</v>
      </c>
      <c r="C51" s="242" t="s">
        <v>127</v>
      </c>
      <c r="D51" s="250">
        <v>1</v>
      </c>
      <c r="E51" s="251"/>
      <c r="F51" s="244"/>
    </row>
    <row r="52" spans="1:8" s="23" customFormat="1" ht="15" customHeight="1" x14ac:dyDescent="0.25">
      <c r="A52" s="375"/>
      <c r="B52" s="242" t="s">
        <v>104</v>
      </c>
      <c r="C52" s="242" t="s">
        <v>128</v>
      </c>
      <c r="D52" s="243"/>
      <c r="E52" s="242"/>
      <c r="F52" s="244"/>
    </row>
    <row r="53" spans="1:8" s="23" customFormat="1" ht="15" customHeight="1" x14ac:dyDescent="0.25">
      <c r="A53" s="249"/>
      <c r="B53" s="242" t="s">
        <v>124</v>
      </c>
      <c r="C53" s="242"/>
      <c r="D53" s="243"/>
      <c r="E53" s="242"/>
      <c r="F53" s="244"/>
    </row>
    <row r="54" spans="1:8" s="32" customFormat="1" ht="30.75" customHeight="1" x14ac:dyDescent="0.25">
      <c r="A54" s="229" t="s">
        <v>129</v>
      </c>
      <c r="B54" s="230" t="s">
        <v>130</v>
      </c>
      <c r="C54" s="230" t="s">
        <v>21</v>
      </c>
      <c r="D54" s="231">
        <v>450</v>
      </c>
      <c r="E54" s="237"/>
      <c r="F54" s="238">
        <v>780000000</v>
      </c>
    </row>
    <row r="55" spans="1:8" s="23" customFormat="1" ht="29.25" customHeight="1" x14ac:dyDescent="0.25">
      <c r="A55" s="373"/>
      <c r="B55" s="242" t="s">
        <v>95</v>
      </c>
      <c r="C55" s="242" t="s">
        <v>122</v>
      </c>
      <c r="D55" s="243" t="s">
        <v>97</v>
      </c>
      <c r="E55" s="242"/>
      <c r="F55" s="244"/>
    </row>
    <row r="56" spans="1:8" s="23" customFormat="1" ht="15" customHeight="1" x14ac:dyDescent="0.25">
      <c r="A56" s="374"/>
      <c r="B56" s="242" t="s">
        <v>98</v>
      </c>
      <c r="C56" s="242" t="s">
        <v>99</v>
      </c>
      <c r="D56" s="243"/>
      <c r="E56" s="242"/>
      <c r="F56" s="244"/>
    </row>
    <row r="57" spans="1:8" s="23" customFormat="1" ht="30" customHeight="1" x14ac:dyDescent="0.25">
      <c r="A57" s="374"/>
      <c r="B57" s="242" t="s">
        <v>101</v>
      </c>
      <c r="C57" s="242" t="s">
        <v>21</v>
      </c>
      <c r="D57" s="243">
        <v>450</v>
      </c>
      <c r="E57" s="242"/>
      <c r="F57" s="244"/>
    </row>
    <row r="58" spans="1:8" s="23" customFormat="1" ht="36.75" customHeight="1" x14ac:dyDescent="0.25">
      <c r="A58" s="374"/>
      <c r="B58" s="242" t="s">
        <v>102</v>
      </c>
      <c r="C58" s="242" t="s">
        <v>132</v>
      </c>
      <c r="D58" s="243" t="s">
        <v>133</v>
      </c>
      <c r="E58" s="242"/>
      <c r="F58" s="244"/>
    </row>
    <row r="59" spans="1:8" s="23" customFormat="1" ht="28.5" customHeight="1" x14ac:dyDescent="0.25">
      <c r="A59" s="375"/>
      <c r="B59" s="242" t="s">
        <v>104</v>
      </c>
      <c r="C59" s="242" t="s">
        <v>134</v>
      </c>
      <c r="D59" s="243"/>
      <c r="E59" s="242"/>
      <c r="F59" s="244"/>
    </row>
    <row r="60" spans="1:8" s="23" customFormat="1" ht="72" customHeight="1" x14ac:dyDescent="0.25">
      <c r="A60" s="249"/>
      <c r="B60" s="242" t="s">
        <v>124</v>
      </c>
      <c r="C60" s="242"/>
      <c r="D60" s="243"/>
      <c r="E60" s="242"/>
      <c r="F60" s="244"/>
    </row>
    <row r="61" spans="1:8" s="32" customFormat="1" ht="60" customHeight="1" x14ac:dyDescent="0.25">
      <c r="A61" s="229" t="s">
        <v>135</v>
      </c>
      <c r="B61" s="230" t="s">
        <v>136</v>
      </c>
      <c r="C61" s="230" t="s">
        <v>69</v>
      </c>
      <c r="D61" s="231">
        <v>20</v>
      </c>
      <c r="E61" s="237"/>
      <c r="F61" s="238">
        <f>260000000+100000000</f>
        <v>360000000</v>
      </c>
      <c r="H61" s="32" t="s">
        <v>459</v>
      </c>
    </row>
    <row r="62" spans="1:8" s="23" customFormat="1" ht="30" customHeight="1" x14ac:dyDescent="0.25">
      <c r="A62" s="373"/>
      <c r="B62" s="242" t="s">
        <v>95</v>
      </c>
      <c r="C62" s="242" t="s">
        <v>122</v>
      </c>
      <c r="D62" s="243" t="s">
        <v>97</v>
      </c>
      <c r="E62" s="242"/>
      <c r="F62" s="244"/>
    </row>
    <row r="63" spans="1:8" s="23" customFormat="1" ht="15" customHeight="1" x14ac:dyDescent="0.25">
      <c r="A63" s="374"/>
      <c r="B63" s="242" t="s">
        <v>98</v>
      </c>
      <c r="C63" s="242" t="s">
        <v>99</v>
      </c>
      <c r="D63" s="243"/>
      <c r="E63" s="242"/>
      <c r="F63" s="244"/>
    </row>
    <row r="64" spans="1:8" s="23" customFormat="1" ht="42.75" customHeight="1" x14ac:dyDescent="0.25">
      <c r="A64" s="374"/>
      <c r="B64" s="242" t="s">
        <v>101</v>
      </c>
      <c r="C64" s="242" t="s">
        <v>69</v>
      </c>
      <c r="D64" s="243">
        <v>20</v>
      </c>
      <c r="E64" s="242"/>
      <c r="F64" s="244"/>
    </row>
    <row r="65" spans="1:6" s="23" customFormat="1" ht="27" customHeight="1" x14ac:dyDescent="0.25">
      <c r="A65" s="374"/>
      <c r="B65" s="242" t="s">
        <v>102</v>
      </c>
      <c r="C65" s="242" t="s">
        <v>138</v>
      </c>
      <c r="D65" s="250">
        <v>1</v>
      </c>
      <c r="E65" s="251"/>
      <c r="F65" s="244"/>
    </row>
    <row r="66" spans="1:6" s="23" customFormat="1" ht="15" customHeight="1" x14ac:dyDescent="0.25">
      <c r="A66" s="375"/>
      <c r="B66" s="242" t="s">
        <v>104</v>
      </c>
      <c r="C66" s="242" t="s">
        <v>139</v>
      </c>
      <c r="D66" s="243"/>
      <c r="E66" s="242"/>
      <c r="F66" s="244"/>
    </row>
    <row r="67" spans="1:6" s="23" customFormat="1" ht="66.75" customHeight="1" x14ac:dyDescent="0.25">
      <c r="A67" s="249"/>
      <c r="B67" s="242" t="s">
        <v>124</v>
      </c>
      <c r="C67" s="242"/>
      <c r="D67" s="243"/>
      <c r="E67" s="242"/>
      <c r="F67" s="244"/>
    </row>
    <row r="68" spans="1:6" s="32" customFormat="1" ht="38.25" customHeight="1" x14ac:dyDescent="0.25">
      <c r="A68" s="229" t="s">
        <v>140</v>
      </c>
      <c r="B68" s="230" t="s">
        <v>141</v>
      </c>
      <c r="C68" s="230" t="s">
        <v>71</v>
      </c>
      <c r="D68" s="231">
        <v>17</v>
      </c>
      <c r="E68" s="237"/>
      <c r="F68" s="238">
        <v>490000000</v>
      </c>
    </row>
    <row r="69" spans="1:6" s="23" customFormat="1" ht="27" customHeight="1" x14ac:dyDescent="0.25">
      <c r="A69" s="373"/>
      <c r="B69" s="242" t="s">
        <v>95</v>
      </c>
      <c r="C69" s="242" t="s">
        <v>122</v>
      </c>
      <c r="D69" s="243" t="s">
        <v>97</v>
      </c>
      <c r="E69" s="242"/>
      <c r="F69" s="244"/>
    </row>
    <row r="70" spans="1:6" s="23" customFormat="1" ht="15" customHeight="1" x14ac:dyDescent="0.25">
      <c r="A70" s="374"/>
      <c r="B70" s="242" t="s">
        <v>98</v>
      </c>
      <c r="C70" s="242" t="s">
        <v>99</v>
      </c>
      <c r="D70" s="243"/>
      <c r="E70" s="242"/>
      <c r="F70" s="244"/>
    </row>
    <row r="71" spans="1:6" s="23" customFormat="1" ht="44.25" customHeight="1" x14ac:dyDescent="0.25">
      <c r="A71" s="374"/>
      <c r="B71" s="242" t="s">
        <v>101</v>
      </c>
      <c r="C71" s="242" t="s">
        <v>71</v>
      </c>
      <c r="D71" s="243">
        <v>17</v>
      </c>
      <c r="E71" s="242"/>
      <c r="F71" s="244"/>
    </row>
    <row r="72" spans="1:6" s="23" customFormat="1" ht="28.5" customHeight="1" x14ac:dyDescent="0.25">
      <c r="A72" s="374"/>
      <c r="B72" s="242" t="s">
        <v>102</v>
      </c>
      <c r="C72" s="242" t="s">
        <v>142</v>
      </c>
      <c r="D72" s="250">
        <v>1</v>
      </c>
      <c r="E72" s="251"/>
      <c r="F72" s="244"/>
    </row>
    <row r="73" spans="1:6" s="23" customFormat="1" ht="15" customHeight="1" x14ac:dyDescent="0.25">
      <c r="A73" s="375"/>
      <c r="B73" s="242" t="s">
        <v>104</v>
      </c>
      <c r="C73" s="242"/>
      <c r="D73" s="243"/>
      <c r="E73" s="242"/>
      <c r="F73" s="244"/>
    </row>
    <row r="74" spans="1:6" s="23" customFormat="1" ht="63.75" customHeight="1" x14ac:dyDescent="0.25">
      <c r="A74" s="249"/>
      <c r="B74" s="242" t="s">
        <v>124</v>
      </c>
      <c r="C74" s="242"/>
      <c r="D74" s="243"/>
      <c r="E74" s="242"/>
      <c r="F74" s="244"/>
    </row>
    <row r="75" spans="1:6" s="32" customFormat="1" ht="45" customHeight="1" x14ac:dyDescent="0.25">
      <c r="A75" s="229" t="s">
        <v>143</v>
      </c>
      <c r="B75" s="230" t="s">
        <v>144</v>
      </c>
      <c r="C75" s="230" t="s">
        <v>22</v>
      </c>
      <c r="D75" s="231">
        <v>200</v>
      </c>
      <c r="E75" s="237"/>
      <c r="F75" s="238">
        <f>150000000+24179567</f>
        <v>174179567</v>
      </c>
    </row>
    <row r="76" spans="1:6" s="23" customFormat="1" ht="26.25" customHeight="1" x14ac:dyDescent="0.25">
      <c r="A76" s="373"/>
      <c r="B76" s="242" t="s">
        <v>95</v>
      </c>
      <c r="C76" s="242" t="s">
        <v>122</v>
      </c>
      <c r="D76" s="243" t="s">
        <v>97</v>
      </c>
      <c r="E76" s="242"/>
      <c r="F76" s="244"/>
    </row>
    <row r="77" spans="1:6" s="23" customFormat="1" ht="15" customHeight="1" x14ac:dyDescent="0.25">
      <c r="A77" s="374"/>
      <c r="B77" s="242" t="s">
        <v>98</v>
      </c>
      <c r="C77" s="242" t="s">
        <v>99</v>
      </c>
      <c r="D77" s="243"/>
      <c r="E77" s="242"/>
      <c r="F77" s="244"/>
    </row>
    <row r="78" spans="1:6" s="23" customFormat="1" ht="42.75" customHeight="1" x14ac:dyDescent="0.25">
      <c r="A78" s="374"/>
      <c r="B78" s="242" t="s">
        <v>101</v>
      </c>
      <c r="C78" s="242" t="s">
        <v>22</v>
      </c>
      <c r="D78" s="243">
        <v>200</v>
      </c>
      <c r="E78" s="242"/>
      <c r="F78" s="244"/>
    </row>
    <row r="79" spans="1:6" s="23" customFormat="1" ht="27.75" customHeight="1" x14ac:dyDescent="0.25">
      <c r="A79" s="374"/>
      <c r="B79" s="242" t="s">
        <v>102</v>
      </c>
      <c r="C79" s="242" t="s">
        <v>145</v>
      </c>
      <c r="D79" s="250">
        <v>1</v>
      </c>
      <c r="E79" s="251"/>
      <c r="F79" s="244"/>
    </row>
    <row r="80" spans="1:6" s="23" customFormat="1" ht="26.25" customHeight="1" x14ac:dyDescent="0.25">
      <c r="A80" s="375"/>
      <c r="B80" s="242" t="s">
        <v>104</v>
      </c>
      <c r="C80" s="242" t="s">
        <v>146</v>
      </c>
      <c r="D80" s="243"/>
      <c r="E80" s="242"/>
      <c r="F80" s="244"/>
    </row>
    <row r="81" spans="1:6" s="23" customFormat="1" ht="66" customHeight="1" x14ac:dyDescent="0.25">
      <c r="A81" s="249"/>
      <c r="B81" s="242" t="s">
        <v>124</v>
      </c>
      <c r="C81" s="242"/>
      <c r="D81" s="243"/>
      <c r="E81" s="242"/>
      <c r="F81" s="244"/>
    </row>
    <row r="82" spans="1:6" s="32" customFormat="1" ht="38.25" customHeight="1" x14ac:dyDescent="0.25">
      <c r="A82" s="229" t="s">
        <v>147</v>
      </c>
      <c r="B82" s="230" t="s">
        <v>148</v>
      </c>
      <c r="C82" s="230" t="s">
        <v>70</v>
      </c>
      <c r="D82" s="231">
        <v>11</v>
      </c>
      <c r="E82" s="237"/>
      <c r="F82" s="238">
        <v>50000000</v>
      </c>
    </row>
    <row r="83" spans="1:6" s="23" customFormat="1" ht="27" customHeight="1" x14ac:dyDescent="0.25">
      <c r="A83" s="373"/>
      <c r="B83" s="242" t="s">
        <v>95</v>
      </c>
      <c r="C83" s="242" t="s">
        <v>122</v>
      </c>
      <c r="D83" s="243" t="s">
        <v>97</v>
      </c>
      <c r="E83" s="242"/>
      <c r="F83" s="244"/>
    </row>
    <row r="84" spans="1:6" s="23" customFormat="1" ht="15" customHeight="1" x14ac:dyDescent="0.25">
      <c r="A84" s="374"/>
      <c r="B84" s="242" t="s">
        <v>98</v>
      </c>
      <c r="C84" s="242" t="s">
        <v>99</v>
      </c>
      <c r="D84" s="243"/>
      <c r="E84" s="242"/>
      <c r="F84" s="244"/>
    </row>
    <row r="85" spans="1:6" s="23" customFormat="1" ht="36" customHeight="1" x14ac:dyDescent="0.25">
      <c r="A85" s="374"/>
      <c r="B85" s="242" t="s">
        <v>101</v>
      </c>
      <c r="C85" s="242" t="s">
        <v>70</v>
      </c>
      <c r="D85" s="243">
        <v>11</v>
      </c>
      <c r="E85" s="242"/>
      <c r="F85" s="244"/>
    </row>
    <row r="86" spans="1:6" s="23" customFormat="1" ht="24.75" customHeight="1" x14ac:dyDescent="0.25">
      <c r="A86" s="374"/>
      <c r="B86" s="242" t="s">
        <v>102</v>
      </c>
      <c r="C86" s="242" t="s">
        <v>138</v>
      </c>
      <c r="D86" s="250">
        <v>1</v>
      </c>
      <c r="E86" s="251"/>
      <c r="F86" s="244"/>
    </row>
    <row r="87" spans="1:6" s="23" customFormat="1" ht="27" customHeight="1" x14ac:dyDescent="0.25">
      <c r="A87" s="375"/>
      <c r="B87" s="242" t="s">
        <v>104</v>
      </c>
      <c r="C87" s="242" t="s">
        <v>146</v>
      </c>
      <c r="D87" s="243"/>
      <c r="E87" s="242"/>
      <c r="F87" s="244"/>
    </row>
    <row r="88" spans="1:6" s="23" customFormat="1" ht="66.75" customHeight="1" x14ac:dyDescent="0.25">
      <c r="A88" s="249"/>
      <c r="B88" s="242" t="s">
        <v>124</v>
      </c>
      <c r="C88" s="242"/>
      <c r="D88" s="243"/>
      <c r="E88" s="242"/>
      <c r="F88" s="244"/>
    </row>
    <row r="89" spans="1:6" s="32" customFormat="1" ht="34.5" customHeight="1" x14ac:dyDescent="0.25">
      <c r="A89" s="229">
        <v>1.1000000000000001</v>
      </c>
      <c r="B89" s="230" t="s">
        <v>12</v>
      </c>
      <c r="C89" s="230" t="s">
        <v>3</v>
      </c>
      <c r="D89" s="231">
        <v>74</v>
      </c>
      <c r="E89" s="230" t="s">
        <v>92</v>
      </c>
      <c r="F89" s="232">
        <f>SUM(F90:F103)</f>
        <v>450000000</v>
      </c>
    </row>
    <row r="90" spans="1:6" s="32" customFormat="1" ht="45.75" customHeight="1" x14ac:dyDescent="0.25">
      <c r="A90" s="229" t="s">
        <v>149</v>
      </c>
      <c r="B90" s="230" t="s">
        <v>150</v>
      </c>
      <c r="C90" s="230" t="s">
        <v>81</v>
      </c>
      <c r="D90" s="231">
        <v>20</v>
      </c>
      <c r="E90" s="237"/>
      <c r="F90" s="238">
        <v>250000000</v>
      </c>
    </row>
    <row r="91" spans="1:6" s="23" customFormat="1" ht="25.5" customHeight="1" x14ac:dyDescent="0.25">
      <c r="A91" s="373"/>
      <c r="B91" s="242" t="s">
        <v>95</v>
      </c>
      <c r="C91" s="242" t="s">
        <v>151</v>
      </c>
      <c r="D91" s="243" t="s">
        <v>152</v>
      </c>
      <c r="E91" s="242"/>
      <c r="F91" s="244"/>
    </row>
    <row r="92" spans="1:6" s="23" customFormat="1" ht="13.5" customHeight="1" x14ac:dyDescent="0.25">
      <c r="A92" s="374"/>
      <c r="B92" s="242" t="s">
        <v>98</v>
      </c>
      <c r="C92" s="242" t="s">
        <v>99</v>
      </c>
      <c r="D92" s="243"/>
      <c r="E92" s="242"/>
      <c r="F92" s="244"/>
    </row>
    <row r="93" spans="1:6" s="23" customFormat="1" ht="42" customHeight="1" x14ac:dyDescent="0.25">
      <c r="A93" s="374"/>
      <c r="B93" s="242" t="s">
        <v>101</v>
      </c>
      <c r="C93" s="242" t="s">
        <v>81</v>
      </c>
      <c r="D93" s="243">
        <v>20</v>
      </c>
      <c r="E93" s="242"/>
      <c r="F93" s="244"/>
    </row>
    <row r="94" spans="1:6" s="23" customFormat="1" ht="27" customHeight="1" x14ac:dyDescent="0.25">
      <c r="A94" s="374"/>
      <c r="B94" s="242" t="s">
        <v>102</v>
      </c>
      <c r="C94" s="242" t="s">
        <v>153</v>
      </c>
      <c r="D94" s="250">
        <v>1</v>
      </c>
      <c r="E94" s="251"/>
      <c r="F94" s="244"/>
    </row>
    <row r="95" spans="1:6" s="23" customFormat="1" ht="29.25" customHeight="1" x14ac:dyDescent="0.25">
      <c r="A95" s="375"/>
      <c r="B95" s="242" t="s">
        <v>104</v>
      </c>
      <c r="C95" s="242" t="s">
        <v>134</v>
      </c>
      <c r="D95" s="243"/>
      <c r="E95" s="242"/>
      <c r="F95" s="244"/>
    </row>
    <row r="96" spans="1:6" s="23" customFormat="1" ht="84.75" customHeight="1" x14ac:dyDescent="0.25">
      <c r="A96" s="249"/>
      <c r="B96" s="242" t="s">
        <v>154</v>
      </c>
      <c r="C96" s="242"/>
      <c r="D96" s="243"/>
      <c r="E96" s="242"/>
      <c r="F96" s="244"/>
    </row>
    <row r="97" spans="1:6" s="32" customFormat="1" ht="51" customHeight="1" x14ac:dyDescent="0.25">
      <c r="A97" s="229" t="s">
        <v>155</v>
      </c>
      <c r="B97" s="230" t="s">
        <v>156</v>
      </c>
      <c r="C97" s="230" t="s">
        <v>80</v>
      </c>
      <c r="D97" s="231">
        <v>20</v>
      </c>
      <c r="E97" s="237"/>
      <c r="F97" s="238">
        <v>200000000</v>
      </c>
    </row>
    <row r="98" spans="1:6" s="23" customFormat="1" ht="25.5" customHeight="1" x14ac:dyDescent="0.25">
      <c r="A98" s="373"/>
      <c r="B98" s="242" t="s">
        <v>95</v>
      </c>
      <c r="C98" s="242" t="s">
        <v>151</v>
      </c>
      <c r="D98" s="243" t="s">
        <v>152</v>
      </c>
      <c r="E98" s="242"/>
      <c r="F98" s="244"/>
    </row>
    <row r="99" spans="1:6" s="23" customFormat="1" ht="15" customHeight="1" x14ac:dyDescent="0.25">
      <c r="A99" s="374"/>
      <c r="B99" s="242" t="s">
        <v>98</v>
      </c>
      <c r="C99" s="242" t="s">
        <v>99</v>
      </c>
      <c r="D99" s="243"/>
      <c r="E99" s="242"/>
      <c r="F99" s="244"/>
    </row>
    <row r="100" spans="1:6" s="23" customFormat="1" ht="50.25" customHeight="1" x14ac:dyDescent="0.25">
      <c r="A100" s="374"/>
      <c r="B100" s="242" t="s">
        <v>101</v>
      </c>
      <c r="C100" s="242" t="s">
        <v>80</v>
      </c>
      <c r="D100" s="243">
        <v>20</v>
      </c>
      <c r="E100" s="242"/>
      <c r="F100" s="244"/>
    </row>
    <row r="101" spans="1:6" s="23" customFormat="1" ht="24.75" customHeight="1" x14ac:dyDescent="0.25">
      <c r="A101" s="374"/>
      <c r="B101" s="242" t="s">
        <v>102</v>
      </c>
      <c r="C101" s="242" t="s">
        <v>153</v>
      </c>
      <c r="D101" s="250">
        <v>1</v>
      </c>
      <c r="E101" s="251"/>
      <c r="F101" s="244"/>
    </row>
    <row r="102" spans="1:6" s="23" customFormat="1" ht="24" customHeight="1" x14ac:dyDescent="0.25">
      <c r="A102" s="375"/>
      <c r="B102" s="242" t="s">
        <v>104</v>
      </c>
      <c r="C102" s="242" t="s">
        <v>134</v>
      </c>
      <c r="D102" s="243"/>
      <c r="E102" s="242"/>
      <c r="F102" s="244"/>
    </row>
    <row r="103" spans="1:6" s="23" customFormat="1" ht="64.5" customHeight="1" thickBot="1" x14ac:dyDescent="0.3">
      <c r="A103" s="253"/>
      <c r="B103" s="254" t="s">
        <v>124</v>
      </c>
      <c r="C103" s="254"/>
      <c r="D103" s="255"/>
      <c r="E103" s="254"/>
      <c r="F103" s="256"/>
    </row>
    <row r="104" spans="1:6" s="32" customFormat="1" ht="30" customHeight="1" thickTop="1" x14ac:dyDescent="0.25">
      <c r="A104" s="229">
        <v>1.8</v>
      </c>
      <c r="B104" s="230" t="s">
        <v>73</v>
      </c>
      <c r="C104" s="230" t="s">
        <v>2</v>
      </c>
      <c r="D104" s="231">
        <v>74</v>
      </c>
      <c r="E104" s="230" t="s">
        <v>92</v>
      </c>
      <c r="F104" s="232">
        <f>SUM(F105:F125)</f>
        <v>460000000</v>
      </c>
    </row>
    <row r="105" spans="1:6" s="32" customFormat="1" ht="34.5" customHeight="1" x14ac:dyDescent="0.25">
      <c r="A105" s="229" t="s">
        <v>157</v>
      </c>
      <c r="B105" s="230" t="s">
        <v>347</v>
      </c>
      <c r="C105" s="230" t="s">
        <v>75</v>
      </c>
      <c r="D105" s="261">
        <v>0.74</v>
      </c>
      <c r="E105" s="262"/>
      <c r="F105" s="238">
        <v>100000000</v>
      </c>
    </row>
    <row r="106" spans="1:6" s="23" customFormat="1" ht="15" customHeight="1" x14ac:dyDescent="0.25">
      <c r="A106" s="373"/>
      <c r="B106" s="242" t="s">
        <v>95</v>
      </c>
      <c r="C106" s="242" t="s">
        <v>158</v>
      </c>
      <c r="D106" s="243" t="s">
        <v>152</v>
      </c>
      <c r="E106" s="242"/>
      <c r="F106" s="244"/>
    </row>
    <row r="107" spans="1:6" s="23" customFormat="1" ht="15" customHeight="1" x14ac:dyDescent="0.25">
      <c r="A107" s="374"/>
      <c r="B107" s="242" t="s">
        <v>98</v>
      </c>
      <c r="C107" s="242" t="s">
        <v>99</v>
      </c>
      <c r="D107" s="243"/>
      <c r="E107" s="242"/>
      <c r="F107" s="244"/>
    </row>
    <row r="108" spans="1:6" s="23" customFormat="1" ht="33" customHeight="1" x14ac:dyDescent="0.25">
      <c r="A108" s="374"/>
      <c r="B108" s="242" t="s">
        <v>101</v>
      </c>
      <c r="C108" s="242" t="s">
        <v>75</v>
      </c>
      <c r="D108" s="250">
        <v>0.74</v>
      </c>
      <c r="E108" s="251"/>
      <c r="F108" s="244"/>
    </row>
    <row r="109" spans="1:6" s="23" customFormat="1" ht="34.5" customHeight="1" x14ac:dyDescent="0.25">
      <c r="A109" s="374"/>
      <c r="B109" s="242" t="s">
        <v>102</v>
      </c>
      <c r="C109" s="242" t="s">
        <v>345</v>
      </c>
      <c r="D109" s="250">
        <v>1</v>
      </c>
      <c r="E109" s="251"/>
      <c r="F109" s="244"/>
    </row>
    <row r="110" spans="1:6" s="23" customFormat="1" ht="30.75" customHeight="1" x14ac:dyDescent="0.25">
      <c r="A110" s="375"/>
      <c r="B110" s="242" t="s">
        <v>104</v>
      </c>
      <c r="C110" s="242" t="s">
        <v>146</v>
      </c>
      <c r="D110" s="243"/>
      <c r="E110" s="242"/>
      <c r="F110" s="244"/>
    </row>
    <row r="111" spans="1:6" s="23" customFormat="1" ht="71.25" customHeight="1" x14ac:dyDescent="0.25">
      <c r="A111" s="249"/>
      <c r="B111" s="242" t="s">
        <v>124</v>
      </c>
      <c r="C111" s="242"/>
      <c r="D111" s="243"/>
      <c r="E111" s="242"/>
      <c r="F111" s="244"/>
    </row>
    <row r="112" spans="1:6" s="32" customFormat="1" ht="35.25" customHeight="1" x14ac:dyDescent="0.25">
      <c r="A112" s="229" t="s">
        <v>159</v>
      </c>
      <c r="B112" s="230" t="s">
        <v>348</v>
      </c>
      <c r="C112" s="230" t="s">
        <v>74</v>
      </c>
      <c r="D112" s="261">
        <v>0.74</v>
      </c>
      <c r="E112" s="262"/>
      <c r="F112" s="238">
        <v>100000000</v>
      </c>
    </row>
    <row r="113" spans="1:6" s="23" customFormat="1" ht="15" customHeight="1" x14ac:dyDescent="0.25">
      <c r="A113" s="373"/>
      <c r="B113" s="242" t="s">
        <v>95</v>
      </c>
      <c r="C113" s="242" t="s">
        <v>158</v>
      </c>
      <c r="D113" s="243" t="s">
        <v>152</v>
      </c>
      <c r="E113" s="242"/>
      <c r="F113" s="244"/>
    </row>
    <row r="114" spans="1:6" s="23" customFormat="1" ht="15" customHeight="1" x14ac:dyDescent="0.25">
      <c r="A114" s="374"/>
      <c r="B114" s="242" t="s">
        <v>98</v>
      </c>
      <c r="C114" s="242" t="s">
        <v>99</v>
      </c>
      <c r="D114" s="243"/>
      <c r="E114" s="242"/>
      <c r="F114" s="244"/>
    </row>
    <row r="115" spans="1:6" s="23" customFormat="1" ht="33.75" customHeight="1" x14ac:dyDescent="0.25">
      <c r="A115" s="374"/>
      <c r="B115" s="242" t="s">
        <v>101</v>
      </c>
      <c r="C115" s="242" t="s">
        <v>74</v>
      </c>
      <c r="D115" s="250">
        <v>0.74</v>
      </c>
      <c r="E115" s="251"/>
      <c r="F115" s="244"/>
    </row>
    <row r="116" spans="1:6" s="23" customFormat="1" ht="25.5" customHeight="1" x14ac:dyDescent="0.25">
      <c r="A116" s="374"/>
      <c r="B116" s="242" t="s">
        <v>102</v>
      </c>
      <c r="C116" s="242" t="s">
        <v>160</v>
      </c>
      <c r="D116" s="250">
        <v>1</v>
      </c>
      <c r="E116" s="251"/>
      <c r="F116" s="244"/>
    </row>
    <row r="117" spans="1:6" s="23" customFormat="1" ht="15.75" customHeight="1" x14ac:dyDescent="0.25">
      <c r="A117" s="375"/>
      <c r="B117" s="242" t="s">
        <v>104</v>
      </c>
      <c r="C117" s="242" t="s">
        <v>161</v>
      </c>
      <c r="D117" s="243"/>
      <c r="E117" s="242"/>
      <c r="F117" s="244"/>
    </row>
    <row r="118" spans="1:6" s="23" customFormat="1" ht="69.75" customHeight="1" x14ac:dyDescent="0.25">
      <c r="A118" s="249"/>
      <c r="B118" s="242" t="s">
        <v>124</v>
      </c>
      <c r="C118" s="242"/>
      <c r="D118" s="243"/>
      <c r="E118" s="242"/>
      <c r="F118" s="244"/>
    </row>
    <row r="119" spans="1:6" s="32" customFormat="1" ht="41.25" customHeight="1" x14ac:dyDescent="0.25">
      <c r="A119" s="229" t="s">
        <v>162</v>
      </c>
      <c r="B119" s="230" t="s">
        <v>163</v>
      </c>
      <c r="C119" s="230" t="s">
        <v>23</v>
      </c>
      <c r="D119" s="231">
        <v>74</v>
      </c>
      <c r="E119" s="237"/>
      <c r="F119" s="238">
        <v>260000000</v>
      </c>
    </row>
    <row r="120" spans="1:6" s="23" customFormat="1" ht="28.5" customHeight="1" x14ac:dyDescent="0.25">
      <c r="A120" s="373"/>
      <c r="B120" s="242" t="s">
        <v>95</v>
      </c>
      <c r="C120" s="242" t="s">
        <v>158</v>
      </c>
      <c r="D120" s="243" t="s">
        <v>152</v>
      </c>
      <c r="E120" s="242"/>
      <c r="F120" s="244"/>
    </row>
    <row r="121" spans="1:6" s="23" customFormat="1" ht="15" customHeight="1" x14ac:dyDescent="0.25">
      <c r="A121" s="374"/>
      <c r="B121" s="242" t="s">
        <v>98</v>
      </c>
      <c r="C121" s="242" t="s">
        <v>99</v>
      </c>
      <c r="D121" s="243"/>
      <c r="E121" s="242"/>
      <c r="F121" s="244"/>
    </row>
    <row r="122" spans="1:6" s="23" customFormat="1" ht="36" customHeight="1" x14ac:dyDescent="0.25">
      <c r="A122" s="374"/>
      <c r="B122" s="242" t="s">
        <v>101</v>
      </c>
      <c r="C122" s="242" t="s">
        <v>23</v>
      </c>
      <c r="D122" s="243">
        <v>74</v>
      </c>
      <c r="E122" s="242"/>
      <c r="F122" s="244"/>
    </row>
    <row r="123" spans="1:6" s="23" customFormat="1" ht="43.5" customHeight="1" x14ac:dyDescent="0.25">
      <c r="A123" s="374"/>
      <c r="B123" s="242" t="s">
        <v>102</v>
      </c>
      <c r="C123" s="242" t="s">
        <v>164</v>
      </c>
      <c r="D123" s="250">
        <v>1</v>
      </c>
      <c r="E123" s="251"/>
      <c r="F123" s="244"/>
    </row>
    <row r="124" spans="1:6" s="23" customFormat="1" ht="15" customHeight="1" x14ac:dyDescent="0.25">
      <c r="A124" s="375"/>
      <c r="B124" s="242" t="s">
        <v>104</v>
      </c>
      <c r="C124" s="242"/>
      <c r="D124" s="243"/>
      <c r="E124" s="242"/>
      <c r="F124" s="244"/>
    </row>
    <row r="125" spans="1:6" s="23" customFormat="1" ht="71.25" customHeight="1" x14ac:dyDescent="0.25">
      <c r="A125" s="249"/>
      <c r="B125" s="242" t="s">
        <v>124</v>
      </c>
      <c r="C125" s="242"/>
      <c r="D125" s="243"/>
      <c r="E125" s="242"/>
      <c r="F125" s="244"/>
    </row>
    <row r="126" spans="1:6" s="32" customFormat="1" ht="30" customHeight="1" x14ac:dyDescent="0.25">
      <c r="A126" s="229">
        <v>1.9</v>
      </c>
      <c r="B126" s="230" t="s">
        <v>76</v>
      </c>
      <c r="C126" s="230" t="s">
        <v>4</v>
      </c>
      <c r="D126" s="231">
        <v>54</v>
      </c>
      <c r="E126" s="230" t="s">
        <v>92</v>
      </c>
      <c r="F126" s="232">
        <f>SUM(F127:F154)</f>
        <v>1080000000</v>
      </c>
    </row>
    <row r="127" spans="1:6" s="32" customFormat="1" ht="42" customHeight="1" x14ac:dyDescent="0.25">
      <c r="A127" s="229" t="s">
        <v>165</v>
      </c>
      <c r="B127" s="230" t="s">
        <v>166</v>
      </c>
      <c r="C127" s="230" t="s">
        <v>24</v>
      </c>
      <c r="D127" s="231">
        <v>2</v>
      </c>
      <c r="E127" s="237"/>
      <c r="F127" s="238">
        <v>560000000</v>
      </c>
    </row>
    <row r="128" spans="1:6" s="23" customFormat="1" ht="27" customHeight="1" x14ac:dyDescent="0.25">
      <c r="A128" s="373"/>
      <c r="B128" s="242" t="s">
        <v>95</v>
      </c>
      <c r="C128" s="242" t="s">
        <v>167</v>
      </c>
      <c r="D128" s="243" t="s">
        <v>97</v>
      </c>
      <c r="E128" s="242"/>
      <c r="F128" s="244"/>
    </row>
    <row r="129" spans="1:6" s="23" customFormat="1" ht="15" customHeight="1" x14ac:dyDescent="0.25">
      <c r="A129" s="374"/>
      <c r="B129" s="242" t="s">
        <v>98</v>
      </c>
      <c r="C129" s="242"/>
      <c r="D129" s="243"/>
      <c r="E129" s="242"/>
      <c r="F129" s="244"/>
    </row>
    <row r="130" spans="1:6" s="23" customFormat="1" ht="40.5" customHeight="1" x14ac:dyDescent="0.25">
      <c r="A130" s="374"/>
      <c r="B130" s="242" t="s">
        <v>101</v>
      </c>
      <c r="C130" s="242" t="s">
        <v>24</v>
      </c>
      <c r="D130" s="243">
        <v>2</v>
      </c>
      <c r="E130" s="242"/>
      <c r="F130" s="244"/>
    </row>
    <row r="131" spans="1:6" s="23" customFormat="1" ht="15" customHeight="1" x14ac:dyDescent="0.25">
      <c r="A131" s="374"/>
      <c r="B131" s="242" t="s">
        <v>102</v>
      </c>
      <c r="C131" s="242"/>
      <c r="D131" s="243"/>
      <c r="E131" s="242"/>
      <c r="F131" s="244"/>
    </row>
    <row r="132" spans="1:6" s="23" customFormat="1" ht="15" customHeight="1" x14ac:dyDescent="0.25">
      <c r="A132" s="375"/>
      <c r="B132" s="242" t="s">
        <v>104</v>
      </c>
      <c r="C132" s="242"/>
      <c r="D132" s="243"/>
      <c r="E132" s="242"/>
      <c r="F132" s="244"/>
    </row>
    <row r="133" spans="1:6" s="23" customFormat="1" ht="85.5" customHeight="1" x14ac:dyDescent="0.25">
      <c r="A133" s="249"/>
      <c r="B133" s="242" t="s">
        <v>168</v>
      </c>
      <c r="C133" s="242"/>
      <c r="D133" s="243"/>
      <c r="E133" s="242"/>
      <c r="F133" s="244"/>
    </row>
    <row r="134" spans="1:6" s="32" customFormat="1" ht="58.5" customHeight="1" x14ac:dyDescent="0.25">
      <c r="A134" s="229" t="s">
        <v>169</v>
      </c>
      <c r="B134" s="230" t="s">
        <v>170</v>
      </c>
      <c r="C134" s="230" t="s">
        <v>77</v>
      </c>
      <c r="D134" s="231">
        <v>2</v>
      </c>
      <c r="E134" s="237"/>
      <c r="F134" s="238">
        <v>520000000</v>
      </c>
    </row>
    <row r="135" spans="1:6" s="23" customFormat="1" ht="31.5" customHeight="1" x14ac:dyDescent="0.25">
      <c r="A135" s="373"/>
      <c r="B135" s="242" t="s">
        <v>95</v>
      </c>
      <c r="C135" s="242" t="s">
        <v>167</v>
      </c>
      <c r="D135" s="243" t="s">
        <v>97</v>
      </c>
      <c r="E135" s="242"/>
      <c r="F135" s="244"/>
    </row>
    <row r="136" spans="1:6" s="23" customFormat="1" ht="15" customHeight="1" x14ac:dyDescent="0.25">
      <c r="A136" s="374"/>
      <c r="B136" s="242" t="s">
        <v>98</v>
      </c>
      <c r="C136" s="242"/>
      <c r="D136" s="243"/>
      <c r="E136" s="242"/>
      <c r="F136" s="244"/>
    </row>
    <row r="137" spans="1:6" s="23" customFormat="1" ht="54.75" customHeight="1" x14ac:dyDescent="0.25">
      <c r="A137" s="374"/>
      <c r="B137" s="242" t="s">
        <v>101</v>
      </c>
      <c r="C137" s="242" t="s">
        <v>77</v>
      </c>
      <c r="D137" s="243">
        <v>2</v>
      </c>
      <c r="E137" s="242"/>
      <c r="F137" s="244"/>
    </row>
    <row r="138" spans="1:6" s="23" customFormat="1" ht="15" customHeight="1" x14ac:dyDescent="0.25">
      <c r="A138" s="374"/>
      <c r="B138" s="242" t="s">
        <v>102</v>
      </c>
      <c r="C138" s="242"/>
      <c r="D138" s="243"/>
      <c r="E138" s="242"/>
      <c r="F138" s="244"/>
    </row>
    <row r="139" spans="1:6" s="23" customFormat="1" ht="15" customHeight="1" x14ac:dyDescent="0.25">
      <c r="A139" s="375"/>
      <c r="B139" s="242" t="s">
        <v>104</v>
      </c>
      <c r="C139" s="242"/>
      <c r="D139" s="243"/>
      <c r="E139" s="242"/>
      <c r="F139" s="244"/>
    </row>
    <row r="140" spans="1:6" s="23" customFormat="1" ht="81" customHeight="1" x14ac:dyDescent="0.25">
      <c r="A140" s="249"/>
      <c r="B140" s="242" t="s">
        <v>171</v>
      </c>
      <c r="C140" s="242"/>
      <c r="D140" s="243"/>
      <c r="E140" s="242"/>
      <c r="F140" s="244"/>
    </row>
    <row r="141" spans="1:6" s="32" customFormat="1" ht="42.75" customHeight="1" x14ac:dyDescent="0.25">
      <c r="A141" s="229" t="s">
        <v>172</v>
      </c>
      <c r="B141" s="230" t="s">
        <v>173</v>
      </c>
      <c r="C141" s="230" t="s">
        <v>79</v>
      </c>
      <c r="D141" s="231">
        <v>1</v>
      </c>
      <c r="E141" s="237"/>
      <c r="F141" s="238">
        <v>0</v>
      </c>
    </row>
    <row r="142" spans="1:6" s="23" customFormat="1" ht="27.75" customHeight="1" x14ac:dyDescent="0.25">
      <c r="A142" s="373"/>
      <c r="B142" s="242" t="s">
        <v>95</v>
      </c>
      <c r="C142" s="242" t="s">
        <v>167</v>
      </c>
      <c r="D142" s="243" t="s">
        <v>97</v>
      </c>
      <c r="E142" s="242"/>
      <c r="F142" s="244"/>
    </row>
    <row r="143" spans="1:6" s="23" customFormat="1" ht="15" customHeight="1" x14ac:dyDescent="0.25">
      <c r="A143" s="374"/>
      <c r="B143" s="242" t="s">
        <v>98</v>
      </c>
      <c r="C143" s="242"/>
      <c r="D143" s="243"/>
      <c r="E143" s="242"/>
      <c r="F143" s="244"/>
    </row>
    <row r="144" spans="1:6" s="23" customFormat="1" ht="42" customHeight="1" x14ac:dyDescent="0.25">
      <c r="A144" s="374"/>
      <c r="B144" s="242" t="s">
        <v>101</v>
      </c>
      <c r="C144" s="242" t="s">
        <v>79</v>
      </c>
      <c r="D144" s="243">
        <v>1</v>
      </c>
      <c r="E144" s="242"/>
      <c r="F144" s="244"/>
    </row>
    <row r="145" spans="1:7" s="23" customFormat="1" ht="15" customHeight="1" x14ac:dyDescent="0.25">
      <c r="A145" s="374"/>
      <c r="B145" s="242" t="s">
        <v>102</v>
      </c>
      <c r="C145" s="242"/>
      <c r="D145" s="243"/>
      <c r="E145" s="242"/>
      <c r="F145" s="244"/>
    </row>
    <row r="146" spans="1:7" s="23" customFormat="1" ht="15" customHeight="1" x14ac:dyDescent="0.25">
      <c r="A146" s="375"/>
      <c r="B146" s="242" t="s">
        <v>104</v>
      </c>
      <c r="C146" s="242"/>
      <c r="D146" s="243"/>
      <c r="E146" s="242"/>
      <c r="F146" s="244"/>
    </row>
    <row r="147" spans="1:7" s="23" customFormat="1" ht="79.5" customHeight="1" x14ac:dyDescent="0.25">
      <c r="A147" s="249"/>
      <c r="B147" s="242" t="s">
        <v>168</v>
      </c>
      <c r="C147" s="242"/>
      <c r="D147" s="243"/>
      <c r="E147" s="242"/>
      <c r="F147" s="244"/>
    </row>
    <row r="148" spans="1:7" s="32" customFormat="1" ht="36.75" customHeight="1" x14ac:dyDescent="0.25">
      <c r="A148" s="229" t="s">
        <v>174</v>
      </c>
      <c r="B148" s="230" t="s">
        <v>175</v>
      </c>
      <c r="C148" s="230" t="s">
        <v>78</v>
      </c>
      <c r="D148" s="231">
        <v>1</v>
      </c>
      <c r="E148" s="237"/>
      <c r="F148" s="238">
        <v>0</v>
      </c>
    </row>
    <row r="149" spans="1:7" s="23" customFormat="1" ht="31.5" customHeight="1" x14ac:dyDescent="0.25">
      <c r="A149" s="373"/>
      <c r="B149" s="242" t="s">
        <v>95</v>
      </c>
      <c r="C149" s="242" t="s">
        <v>167</v>
      </c>
      <c r="D149" s="243" t="s">
        <v>97</v>
      </c>
      <c r="E149" s="242"/>
      <c r="F149" s="244"/>
    </row>
    <row r="150" spans="1:7" s="23" customFormat="1" ht="15" customHeight="1" x14ac:dyDescent="0.25">
      <c r="A150" s="374"/>
      <c r="B150" s="242" t="s">
        <v>98</v>
      </c>
      <c r="C150" s="242"/>
      <c r="D150" s="243"/>
      <c r="E150" s="242"/>
      <c r="F150" s="244"/>
    </row>
    <row r="151" spans="1:7" s="23" customFormat="1" ht="41.25" customHeight="1" x14ac:dyDescent="0.25">
      <c r="A151" s="374"/>
      <c r="B151" s="242" t="s">
        <v>101</v>
      </c>
      <c r="C151" s="242" t="s">
        <v>78</v>
      </c>
      <c r="D151" s="243">
        <v>1</v>
      </c>
      <c r="E151" s="242"/>
      <c r="F151" s="244"/>
    </row>
    <row r="152" spans="1:7" s="23" customFormat="1" ht="15" customHeight="1" x14ac:dyDescent="0.25">
      <c r="A152" s="374"/>
      <c r="B152" s="242" t="s">
        <v>102</v>
      </c>
      <c r="C152" s="242"/>
      <c r="D152" s="243"/>
      <c r="E152" s="242"/>
      <c r="F152" s="244"/>
    </row>
    <row r="153" spans="1:7" s="23" customFormat="1" ht="15" customHeight="1" x14ac:dyDescent="0.25">
      <c r="A153" s="375"/>
      <c r="B153" s="242" t="s">
        <v>104</v>
      </c>
      <c r="C153" s="242"/>
      <c r="D153" s="243"/>
      <c r="E153" s="242"/>
      <c r="F153" s="244"/>
    </row>
    <row r="154" spans="1:7" s="23" customFormat="1" ht="84" customHeight="1" x14ac:dyDescent="0.25">
      <c r="A154" s="249"/>
      <c r="B154" s="242" t="s">
        <v>168</v>
      </c>
      <c r="C154" s="242"/>
      <c r="D154" s="243"/>
      <c r="E154" s="242"/>
      <c r="F154" s="244"/>
    </row>
    <row r="155" spans="1:7" s="32" customFormat="1" ht="24" customHeight="1" x14ac:dyDescent="0.25">
      <c r="A155" s="263">
        <v>1.1000000000000001</v>
      </c>
      <c r="B155" s="264" t="s">
        <v>33</v>
      </c>
      <c r="C155" s="264" t="s">
        <v>34</v>
      </c>
      <c r="D155" s="265">
        <v>100</v>
      </c>
      <c r="E155" s="264" t="s">
        <v>92</v>
      </c>
      <c r="F155" s="266">
        <f>SUM(F156:F239)</f>
        <v>1464000000</v>
      </c>
    </row>
    <row r="156" spans="1:7" s="32" customFormat="1" ht="15" customHeight="1" x14ac:dyDescent="0.25">
      <c r="A156" s="229" t="s">
        <v>176</v>
      </c>
      <c r="B156" s="230" t="s">
        <v>177</v>
      </c>
      <c r="C156" s="230"/>
      <c r="D156" s="231"/>
      <c r="E156" s="237"/>
      <c r="F156" s="238">
        <v>6000000</v>
      </c>
    </row>
    <row r="157" spans="1:7" s="23" customFormat="1" ht="24" customHeight="1" x14ac:dyDescent="0.25">
      <c r="A157" s="373"/>
      <c r="B157" s="242" t="s">
        <v>95</v>
      </c>
      <c r="C157" s="242" t="s">
        <v>178</v>
      </c>
      <c r="D157" s="243" t="s">
        <v>179</v>
      </c>
      <c r="E157" s="242"/>
      <c r="F157" s="244"/>
      <c r="G157" s="32"/>
    </row>
    <row r="158" spans="1:7" s="23" customFormat="1" ht="15" customHeight="1" x14ac:dyDescent="0.25">
      <c r="A158" s="374"/>
      <c r="B158" s="242" t="s">
        <v>98</v>
      </c>
      <c r="C158" s="242"/>
      <c r="D158" s="243"/>
      <c r="E158" s="242"/>
      <c r="F158" s="244"/>
      <c r="G158" s="32"/>
    </row>
    <row r="159" spans="1:7" s="23" customFormat="1" ht="15" customHeight="1" x14ac:dyDescent="0.25">
      <c r="A159" s="374"/>
      <c r="B159" s="242" t="s">
        <v>101</v>
      </c>
      <c r="C159" s="242"/>
      <c r="D159" s="243"/>
      <c r="E159" s="242"/>
      <c r="F159" s="244"/>
      <c r="G159" s="32"/>
    </row>
    <row r="160" spans="1:7" s="23" customFormat="1" ht="15" customHeight="1" x14ac:dyDescent="0.25">
      <c r="A160" s="374"/>
      <c r="B160" s="242" t="s">
        <v>102</v>
      </c>
      <c r="C160" s="242"/>
      <c r="D160" s="243"/>
      <c r="E160" s="242"/>
      <c r="F160" s="244"/>
      <c r="G160" s="32"/>
    </row>
    <row r="161" spans="1:7" s="23" customFormat="1" ht="15" customHeight="1" x14ac:dyDescent="0.25">
      <c r="A161" s="375"/>
      <c r="B161" s="242" t="s">
        <v>104</v>
      </c>
      <c r="C161" s="242"/>
      <c r="D161" s="243"/>
      <c r="E161" s="242"/>
      <c r="F161" s="244"/>
      <c r="G161" s="32"/>
    </row>
    <row r="162" spans="1:7" s="23" customFormat="1" ht="21" customHeight="1" x14ac:dyDescent="0.25">
      <c r="A162" s="249"/>
      <c r="B162" s="242" t="s">
        <v>180</v>
      </c>
      <c r="C162" s="242"/>
      <c r="D162" s="243"/>
      <c r="E162" s="242"/>
      <c r="F162" s="244"/>
      <c r="G162" s="32"/>
    </row>
    <row r="163" spans="1:7" s="32" customFormat="1" ht="15" customHeight="1" x14ac:dyDescent="0.25">
      <c r="A163" s="229" t="s">
        <v>181</v>
      </c>
      <c r="B163" s="230" t="s">
        <v>182</v>
      </c>
      <c r="C163" s="230" t="s">
        <v>40</v>
      </c>
      <c r="D163" s="231">
        <v>2200</v>
      </c>
      <c r="E163" s="237"/>
      <c r="F163" s="238">
        <v>18000000</v>
      </c>
    </row>
    <row r="164" spans="1:7" s="23" customFormat="1" ht="15" customHeight="1" x14ac:dyDescent="0.25">
      <c r="A164" s="373"/>
      <c r="B164" s="242" t="s">
        <v>95</v>
      </c>
      <c r="C164" s="242" t="s">
        <v>178</v>
      </c>
      <c r="D164" s="243" t="s">
        <v>179</v>
      </c>
      <c r="E164" s="242"/>
      <c r="F164" s="244"/>
    </row>
    <row r="165" spans="1:7" s="23" customFormat="1" ht="15" customHeight="1" x14ac:dyDescent="0.25">
      <c r="A165" s="374"/>
      <c r="B165" s="242" t="s">
        <v>98</v>
      </c>
      <c r="C165" s="242" t="s">
        <v>99</v>
      </c>
      <c r="D165" s="243" t="s">
        <v>100</v>
      </c>
      <c r="E165" s="242"/>
      <c r="F165" s="244"/>
    </row>
    <row r="166" spans="1:7" s="23" customFormat="1" ht="18.75" customHeight="1" x14ac:dyDescent="0.25">
      <c r="A166" s="374"/>
      <c r="B166" s="242" t="s">
        <v>101</v>
      </c>
      <c r="C166" s="242" t="s">
        <v>40</v>
      </c>
      <c r="D166" s="243">
        <v>2200</v>
      </c>
      <c r="E166" s="242"/>
      <c r="F166" s="244"/>
    </row>
    <row r="167" spans="1:7" s="23" customFormat="1" ht="15" customHeight="1" x14ac:dyDescent="0.25">
      <c r="A167" s="374"/>
      <c r="B167" s="242" t="s">
        <v>102</v>
      </c>
      <c r="C167" s="242" t="s">
        <v>183</v>
      </c>
      <c r="D167" s="250">
        <v>1</v>
      </c>
      <c r="E167" s="251"/>
      <c r="F167" s="244"/>
    </row>
    <row r="168" spans="1:7" s="23" customFormat="1" ht="15" customHeight="1" x14ac:dyDescent="0.25">
      <c r="A168" s="375"/>
      <c r="B168" s="242" t="s">
        <v>104</v>
      </c>
      <c r="C168" s="242" t="s">
        <v>184</v>
      </c>
      <c r="D168" s="243"/>
      <c r="E168" s="242"/>
      <c r="F168" s="244"/>
    </row>
    <row r="169" spans="1:7" s="23" customFormat="1" ht="53.25" customHeight="1" x14ac:dyDescent="0.25">
      <c r="A169" s="249"/>
      <c r="B169" s="242" t="s">
        <v>185</v>
      </c>
      <c r="C169" s="242"/>
      <c r="D169" s="243"/>
      <c r="E169" s="242"/>
      <c r="F169" s="244"/>
    </row>
    <row r="170" spans="1:7" s="32" customFormat="1" ht="30" customHeight="1" x14ac:dyDescent="0.25">
      <c r="A170" s="229" t="s">
        <v>186</v>
      </c>
      <c r="B170" s="230" t="s">
        <v>187</v>
      </c>
      <c r="C170" s="230" t="s">
        <v>39</v>
      </c>
      <c r="D170" s="231">
        <v>12</v>
      </c>
      <c r="E170" s="237"/>
      <c r="F170" s="238">
        <v>220000000</v>
      </c>
    </row>
    <row r="171" spans="1:7" s="23" customFormat="1" ht="15" customHeight="1" x14ac:dyDescent="0.25">
      <c r="A171" s="373"/>
      <c r="B171" s="242" t="s">
        <v>95</v>
      </c>
      <c r="C171" s="242" t="s">
        <v>178</v>
      </c>
      <c r="D171" s="243" t="s">
        <v>179</v>
      </c>
      <c r="E171" s="242"/>
      <c r="F171" s="244"/>
    </row>
    <row r="172" spans="1:7" s="23" customFormat="1" ht="15" customHeight="1" x14ac:dyDescent="0.25">
      <c r="A172" s="374"/>
      <c r="B172" s="242" t="s">
        <v>98</v>
      </c>
      <c r="C172" s="242" t="s">
        <v>99</v>
      </c>
      <c r="D172" s="243"/>
      <c r="E172" s="242"/>
      <c r="F172" s="244"/>
    </row>
    <row r="173" spans="1:7" s="23" customFormat="1" ht="15" customHeight="1" x14ac:dyDescent="0.25">
      <c r="A173" s="374"/>
      <c r="B173" s="242" t="s">
        <v>101</v>
      </c>
      <c r="C173" s="242" t="s">
        <v>39</v>
      </c>
      <c r="D173" s="243">
        <v>12</v>
      </c>
      <c r="E173" s="242"/>
      <c r="F173" s="244"/>
    </row>
    <row r="174" spans="1:7" s="23" customFormat="1" ht="15" customHeight="1" x14ac:dyDescent="0.25">
      <c r="A174" s="374"/>
      <c r="B174" s="242" t="s">
        <v>102</v>
      </c>
      <c r="C174" s="242" t="s">
        <v>188</v>
      </c>
      <c r="D174" s="250">
        <v>1</v>
      </c>
      <c r="E174" s="251"/>
      <c r="F174" s="244"/>
    </row>
    <row r="175" spans="1:7" s="23" customFormat="1" ht="15" customHeight="1" x14ac:dyDescent="0.25">
      <c r="A175" s="375"/>
      <c r="B175" s="242" t="s">
        <v>104</v>
      </c>
      <c r="C175" s="242" t="s">
        <v>184</v>
      </c>
      <c r="D175" s="243"/>
      <c r="E175" s="242"/>
      <c r="F175" s="244"/>
    </row>
    <row r="176" spans="1:7" s="23" customFormat="1" ht="81" customHeight="1" x14ac:dyDescent="0.25">
      <c r="A176" s="249"/>
      <c r="B176" s="242" t="s">
        <v>189</v>
      </c>
      <c r="C176" s="242"/>
      <c r="D176" s="243"/>
      <c r="E176" s="242"/>
      <c r="F176" s="244"/>
    </row>
    <row r="177" spans="1:8" s="32" customFormat="1" ht="30.75" customHeight="1" x14ac:dyDescent="0.25">
      <c r="A177" s="229" t="s">
        <v>190</v>
      </c>
      <c r="B177" s="230" t="s">
        <v>191</v>
      </c>
      <c r="C177" s="230" t="s">
        <v>13</v>
      </c>
      <c r="D177" s="231">
        <v>70</v>
      </c>
      <c r="E177" s="237"/>
      <c r="F177" s="238">
        <v>0</v>
      </c>
    </row>
    <row r="178" spans="1:8" s="23" customFormat="1" ht="26.25" customHeight="1" x14ac:dyDescent="0.25">
      <c r="A178" s="373"/>
      <c r="B178" s="242" t="s">
        <v>95</v>
      </c>
      <c r="C178" s="242" t="s">
        <v>178</v>
      </c>
      <c r="D178" s="243" t="s">
        <v>179</v>
      </c>
      <c r="E178" s="242"/>
      <c r="F178" s="244"/>
    </row>
    <row r="179" spans="1:8" s="23" customFormat="1" ht="15" customHeight="1" x14ac:dyDescent="0.25">
      <c r="A179" s="374"/>
      <c r="B179" s="242" t="s">
        <v>98</v>
      </c>
      <c r="C179" s="242" t="s">
        <v>99</v>
      </c>
      <c r="D179" s="243"/>
      <c r="E179" s="242"/>
      <c r="F179" s="244"/>
    </row>
    <row r="180" spans="1:8" s="23" customFormat="1" ht="29.25" customHeight="1" x14ac:dyDescent="0.25">
      <c r="A180" s="374"/>
      <c r="B180" s="242" t="s">
        <v>101</v>
      </c>
      <c r="C180" s="242" t="s">
        <v>13</v>
      </c>
      <c r="D180" s="243">
        <v>70</v>
      </c>
      <c r="E180" s="242"/>
      <c r="F180" s="244"/>
    </row>
    <row r="181" spans="1:8" s="23" customFormat="1" ht="26.25" customHeight="1" x14ac:dyDescent="0.25">
      <c r="A181" s="374"/>
      <c r="B181" s="242" t="s">
        <v>102</v>
      </c>
      <c r="C181" s="242" t="s">
        <v>193</v>
      </c>
      <c r="D181" s="250">
        <v>1</v>
      </c>
      <c r="E181" s="251"/>
      <c r="F181" s="244"/>
    </row>
    <row r="182" spans="1:8" s="23" customFormat="1" ht="15" customHeight="1" x14ac:dyDescent="0.25">
      <c r="A182" s="375"/>
      <c r="B182" s="242" t="s">
        <v>104</v>
      </c>
      <c r="C182" s="242" t="s">
        <v>184</v>
      </c>
      <c r="D182" s="243"/>
      <c r="E182" s="242"/>
      <c r="F182" s="244"/>
    </row>
    <row r="183" spans="1:8" s="23" customFormat="1" ht="69" customHeight="1" x14ac:dyDescent="0.25">
      <c r="A183" s="249"/>
      <c r="B183" s="242" t="s">
        <v>189</v>
      </c>
      <c r="C183" s="242"/>
      <c r="D183" s="243"/>
      <c r="E183" s="242"/>
      <c r="F183" s="244"/>
    </row>
    <row r="184" spans="1:8" s="32" customFormat="1" ht="53.25" customHeight="1" x14ac:dyDescent="0.25">
      <c r="A184" s="229" t="s">
        <v>194</v>
      </c>
      <c r="B184" s="230" t="s">
        <v>195</v>
      </c>
      <c r="C184" s="230" t="s">
        <v>38</v>
      </c>
      <c r="D184" s="231">
        <v>12</v>
      </c>
      <c r="E184" s="237"/>
      <c r="F184" s="238">
        <v>654000000</v>
      </c>
      <c r="H184" s="32" t="s">
        <v>461</v>
      </c>
    </row>
    <row r="185" spans="1:8" s="23" customFormat="1" ht="25.5" customHeight="1" x14ac:dyDescent="0.25">
      <c r="A185" s="373"/>
      <c r="B185" s="242" t="s">
        <v>95</v>
      </c>
      <c r="C185" s="242" t="s">
        <v>178</v>
      </c>
      <c r="D185" s="243" t="s">
        <v>179</v>
      </c>
      <c r="E185" s="242"/>
      <c r="F185" s="244"/>
    </row>
    <row r="186" spans="1:8" s="23" customFormat="1" ht="15" customHeight="1" x14ac:dyDescent="0.25">
      <c r="A186" s="374"/>
      <c r="B186" s="242" t="s">
        <v>98</v>
      </c>
      <c r="C186" s="242" t="s">
        <v>99</v>
      </c>
      <c r="D186" s="243"/>
      <c r="E186" s="242"/>
      <c r="F186" s="244"/>
    </row>
    <row r="187" spans="1:8" s="23" customFormat="1" ht="39.75" customHeight="1" x14ac:dyDescent="0.25">
      <c r="A187" s="374"/>
      <c r="B187" s="242" t="s">
        <v>101</v>
      </c>
      <c r="C187" s="242" t="s">
        <v>38</v>
      </c>
      <c r="D187" s="243">
        <v>12</v>
      </c>
      <c r="E187" s="242"/>
      <c r="F187" s="244"/>
    </row>
    <row r="188" spans="1:8" s="23" customFormat="1" ht="29.25" customHeight="1" x14ac:dyDescent="0.25">
      <c r="A188" s="374"/>
      <c r="B188" s="242" t="s">
        <v>102</v>
      </c>
      <c r="C188" s="242" t="s">
        <v>197</v>
      </c>
      <c r="D188" s="250">
        <v>1</v>
      </c>
      <c r="E188" s="251"/>
      <c r="F188" s="244"/>
    </row>
    <row r="189" spans="1:8" s="23" customFormat="1" ht="15" customHeight="1" x14ac:dyDescent="0.25">
      <c r="A189" s="375"/>
      <c r="B189" s="242" t="s">
        <v>104</v>
      </c>
      <c r="C189" s="242" t="s">
        <v>184</v>
      </c>
      <c r="D189" s="243"/>
      <c r="E189" s="242"/>
      <c r="F189" s="244"/>
    </row>
    <row r="190" spans="1:8" s="23" customFormat="1" ht="78.75" customHeight="1" x14ac:dyDescent="0.25">
      <c r="A190" s="249"/>
      <c r="B190" s="242" t="s">
        <v>189</v>
      </c>
      <c r="C190" s="242"/>
      <c r="D190" s="243"/>
      <c r="E190" s="242"/>
      <c r="F190" s="244"/>
    </row>
    <row r="191" spans="1:8" s="32" customFormat="1" ht="27.75" customHeight="1" x14ac:dyDescent="0.25">
      <c r="A191" s="229" t="s">
        <v>198</v>
      </c>
      <c r="B191" s="230" t="s">
        <v>199</v>
      </c>
      <c r="C191" s="230" t="s">
        <v>35</v>
      </c>
      <c r="D191" s="231">
        <v>12</v>
      </c>
      <c r="E191" s="237"/>
      <c r="F191" s="238">
        <v>55000000</v>
      </c>
    </row>
    <row r="192" spans="1:8" s="23" customFormat="1" ht="28.5" customHeight="1" x14ac:dyDescent="0.25">
      <c r="A192" s="373"/>
      <c r="B192" s="242" t="s">
        <v>95</v>
      </c>
      <c r="C192" s="242" t="s">
        <v>178</v>
      </c>
      <c r="D192" s="243" t="s">
        <v>179</v>
      </c>
      <c r="E192" s="242"/>
      <c r="F192" s="244"/>
    </row>
    <row r="193" spans="1:6" s="23" customFormat="1" ht="15" customHeight="1" x14ac:dyDescent="0.25">
      <c r="A193" s="374"/>
      <c r="B193" s="242" t="s">
        <v>98</v>
      </c>
      <c r="C193" s="242" t="s">
        <v>99</v>
      </c>
      <c r="D193" s="243"/>
      <c r="E193" s="242"/>
      <c r="F193" s="244"/>
    </row>
    <row r="194" spans="1:6" s="23" customFormat="1" ht="30.75" customHeight="1" x14ac:dyDescent="0.25">
      <c r="A194" s="374"/>
      <c r="B194" s="242" t="s">
        <v>101</v>
      </c>
      <c r="C194" s="242" t="s">
        <v>35</v>
      </c>
      <c r="D194" s="243">
        <v>12</v>
      </c>
      <c r="E194" s="242"/>
      <c r="F194" s="244"/>
    </row>
    <row r="195" spans="1:6" s="23" customFormat="1" ht="15" customHeight="1" x14ac:dyDescent="0.25">
      <c r="A195" s="374"/>
      <c r="B195" s="242" t="s">
        <v>102</v>
      </c>
      <c r="C195" s="242" t="s">
        <v>200</v>
      </c>
      <c r="D195" s="250">
        <v>1</v>
      </c>
      <c r="E195" s="251"/>
      <c r="F195" s="244"/>
    </row>
    <row r="196" spans="1:6" s="23" customFormat="1" ht="15" customHeight="1" x14ac:dyDescent="0.25">
      <c r="A196" s="375"/>
      <c r="B196" s="242" t="s">
        <v>104</v>
      </c>
      <c r="C196" s="242" t="s">
        <v>184</v>
      </c>
      <c r="D196" s="243"/>
      <c r="E196" s="242"/>
      <c r="F196" s="244"/>
    </row>
    <row r="197" spans="1:6" s="23" customFormat="1" ht="70.5" customHeight="1" x14ac:dyDescent="0.25">
      <c r="A197" s="249"/>
      <c r="B197" s="242" t="s">
        <v>189</v>
      </c>
      <c r="C197" s="242"/>
      <c r="D197" s="243"/>
      <c r="E197" s="242"/>
      <c r="F197" s="244"/>
    </row>
    <row r="198" spans="1:6" s="32" customFormat="1" ht="30.75" customHeight="1" x14ac:dyDescent="0.25">
      <c r="A198" s="229" t="s">
        <v>201</v>
      </c>
      <c r="B198" s="230" t="s">
        <v>202</v>
      </c>
      <c r="C198" s="230" t="s">
        <v>36</v>
      </c>
      <c r="D198" s="231">
        <v>1</v>
      </c>
      <c r="E198" s="237"/>
      <c r="F198" s="238">
        <v>51000000</v>
      </c>
    </row>
    <row r="199" spans="1:6" s="23" customFormat="1" ht="29.25" customHeight="1" x14ac:dyDescent="0.25">
      <c r="A199" s="373"/>
      <c r="B199" s="242" t="s">
        <v>95</v>
      </c>
      <c r="C199" s="242" t="s">
        <v>178</v>
      </c>
      <c r="D199" s="243" t="s">
        <v>179</v>
      </c>
      <c r="E199" s="242"/>
      <c r="F199" s="244"/>
    </row>
    <row r="200" spans="1:6" s="23" customFormat="1" ht="15" customHeight="1" x14ac:dyDescent="0.25">
      <c r="A200" s="374"/>
      <c r="B200" s="242" t="s">
        <v>98</v>
      </c>
      <c r="C200" s="242" t="s">
        <v>99</v>
      </c>
      <c r="D200" s="243"/>
      <c r="E200" s="242"/>
      <c r="F200" s="244"/>
    </row>
    <row r="201" spans="1:6" s="23" customFormat="1" ht="27.75" customHeight="1" x14ac:dyDescent="0.25">
      <c r="A201" s="374"/>
      <c r="B201" s="242" t="s">
        <v>101</v>
      </c>
      <c r="C201" s="242" t="s">
        <v>36</v>
      </c>
      <c r="D201" s="243">
        <v>1</v>
      </c>
      <c r="E201" s="242"/>
      <c r="F201" s="244"/>
    </row>
    <row r="202" spans="1:6" s="23" customFormat="1" ht="24" customHeight="1" x14ac:dyDescent="0.25">
      <c r="A202" s="374"/>
      <c r="B202" s="242" t="s">
        <v>102</v>
      </c>
      <c r="C202" s="242" t="s">
        <v>5</v>
      </c>
      <c r="D202" s="250">
        <v>1</v>
      </c>
      <c r="E202" s="251"/>
      <c r="F202" s="244"/>
    </row>
    <row r="203" spans="1:6" s="23" customFormat="1" ht="15" customHeight="1" x14ac:dyDescent="0.25">
      <c r="A203" s="375"/>
      <c r="B203" s="242" t="s">
        <v>104</v>
      </c>
      <c r="C203" s="242" t="s">
        <v>184</v>
      </c>
      <c r="D203" s="243"/>
      <c r="E203" s="242"/>
      <c r="F203" s="244"/>
    </row>
    <row r="204" spans="1:6" s="23" customFormat="1" ht="15" customHeight="1" x14ac:dyDescent="0.25">
      <c r="A204" s="249"/>
      <c r="B204" s="242" t="s">
        <v>203</v>
      </c>
      <c r="C204" s="242"/>
      <c r="D204" s="243"/>
      <c r="E204" s="242"/>
      <c r="F204" s="244"/>
    </row>
    <row r="205" spans="1:6" s="32" customFormat="1" ht="41.25" customHeight="1" x14ac:dyDescent="0.25">
      <c r="A205" s="229" t="s">
        <v>204</v>
      </c>
      <c r="B205" s="230" t="s">
        <v>205</v>
      </c>
      <c r="C205" s="230" t="s">
        <v>41</v>
      </c>
      <c r="D205" s="231">
        <v>12</v>
      </c>
      <c r="E205" s="237"/>
      <c r="F205" s="238">
        <v>18000000</v>
      </c>
    </row>
    <row r="206" spans="1:6" s="23" customFormat="1" ht="24" customHeight="1" x14ac:dyDescent="0.25">
      <c r="A206" s="373"/>
      <c r="B206" s="242" t="s">
        <v>95</v>
      </c>
      <c r="C206" s="242" t="s">
        <v>178</v>
      </c>
      <c r="D206" s="243" t="s">
        <v>179</v>
      </c>
      <c r="E206" s="242"/>
      <c r="F206" s="244"/>
    </row>
    <row r="207" spans="1:6" s="23" customFormat="1" ht="15" customHeight="1" x14ac:dyDescent="0.25">
      <c r="A207" s="374"/>
      <c r="B207" s="242" t="s">
        <v>98</v>
      </c>
      <c r="C207" s="242" t="s">
        <v>99</v>
      </c>
      <c r="D207" s="243"/>
      <c r="E207" s="242"/>
      <c r="F207" s="244"/>
    </row>
    <row r="208" spans="1:6" s="23" customFormat="1" ht="47.25" customHeight="1" x14ac:dyDescent="0.25">
      <c r="A208" s="374"/>
      <c r="B208" s="242" t="s">
        <v>101</v>
      </c>
      <c r="C208" s="242" t="s">
        <v>41</v>
      </c>
      <c r="D208" s="243">
        <v>12</v>
      </c>
      <c r="E208" s="242"/>
      <c r="F208" s="244"/>
    </row>
    <row r="209" spans="1:6" s="23" customFormat="1" ht="29.25" customHeight="1" x14ac:dyDescent="0.25">
      <c r="A209" s="374"/>
      <c r="B209" s="242" t="s">
        <v>102</v>
      </c>
      <c r="C209" s="242" t="s">
        <v>206</v>
      </c>
      <c r="D209" s="250">
        <v>1</v>
      </c>
      <c r="E209" s="251"/>
      <c r="F209" s="244"/>
    </row>
    <row r="210" spans="1:6" s="23" customFormat="1" ht="16.5" customHeight="1" x14ac:dyDescent="0.25">
      <c r="A210" s="375"/>
      <c r="B210" s="242" t="s">
        <v>104</v>
      </c>
      <c r="C210" s="242" t="s">
        <v>184</v>
      </c>
      <c r="D210" s="243"/>
      <c r="E210" s="242"/>
      <c r="F210" s="244"/>
    </row>
    <row r="211" spans="1:6" s="23" customFormat="1" ht="72" customHeight="1" x14ac:dyDescent="0.25">
      <c r="A211" s="249"/>
      <c r="B211" s="242" t="s">
        <v>203</v>
      </c>
      <c r="C211" s="242"/>
      <c r="D211" s="243"/>
      <c r="E211" s="242"/>
      <c r="F211" s="244"/>
    </row>
    <row r="212" spans="1:6" s="32" customFormat="1" ht="30.75" customHeight="1" x14ac:dyDescent="0.25">
      <c r="A212" s="229" t="s">
        <v>207</v>
      </c>
      <c r="B212" s="230" t="s">
        <v>208</v>
      </c>
      <c r="C212" s="230" t="s">
        <v>14</v>
      </c>
      <c r="D212" s="231">
        <v>6</v>
      </c>
      <c r="E212" s="237"/>
      <c r="F212" s="238">
        <v>40000000</v>
      </c>
    </row>
    <row r="213" spans="1:6" s="23" customFormat="1" ht="26.25" customHeight="1" x14ac:dyDescent="0.25">
      <c r="A213" s="373"/>
      <c r="B213" s="242" t="s">
        <v>95</v>
      </c>
      <c r="C213" s="242" t="s">
        <v>178</v>
      </c>
      <c r="D213" s="243" t="s">
        <v>179</v>
      </c>
      <c r="E213" s="242"/>
      <c r="F213" s="244"/>
    </row>
    <row r="214" spans="1:6" s="23" customFormat="1" ht="15" customHeight="1" x14ac:dyDescent="0.25">
      <c r="A214" s="374"/>
      <c r="B214" s="242" t="s">
        <v>98</v>
      </c>
      <c r="C214" s="242" t="s">
        <v>99</v>
      </c>
      <c r="D214" s="243" t="s">
        <v>100</v>
      </c>
      <c r="E214" s="242"/>
      <c r="F214" s="244"/>
    </row>
    <row r="215" spans="1:6" s="23" customFormat="1" ht="31.5" customHeight="1" x14ac:dyDescent="0.25">
      <c r="A215" s="374"/>
      <c r="B215" s="242" t="s">
        <v>101</v>
      </c>
      <c r="C215" s="242" t="s">
        <v>14</v>
      </c>
      <c r="D215" s="243">
        <v>6</v>
      </c>
      <c r="E215" s="242"/>
      <c r="F215" s="244"/>
    </row>
    <row r="216" spans="1:6" s="23" customFormat="1" ht="28.5" customHeight="1" x14ac:dyDescent="0.25">
      <c r="A216" s="374"/>
      <c r="B216" s="242" t="s">
        <v>102</v>
      </c>
      <c r="C216" s="242" t="s">
        <v>210</v>
      </c>
      <c r="D216" s="250">
        <v>1</v>
      </c>
      <c r="E216" s="251"/>
      <c r="F216" s="244"/>
    </row>
    <row r="217" spans="1:6" s="23" customFormat="1" ht="15" customHeight="1" x14ac:dyDescent="0.25">
      <c r="A217" s="375"/>
      <c r="B217" s="242" t="s">
        <v>104</v>
      </c>
      <c r="C217" s="242" t="s">
        <v>184</v>
      </c>
      <c r="D217" s="243"/>
      <c r="E217" s="242"/>
      <c r="F217" s="244"/>
    </row>
    <row r="218" spans="1:6" s="23" customFormat="1" ht="74.25" customHeight="1" x14ac:dyDescent="0.25">
      <c r="A218" s="249"/>
      <c r="B218" s="242" t="s">
        <v>211</v>
      </c>
      <c r="C218" s="242"/>
      <c r="D218" s="243"/>
      <c r="E218" s="242"/>
      <c r="F218" s="244"/>
    </row>
    <row r="219" spans="1:6" s="32" customFormat="1" ht="29.25" customHeight="1" x14ac:dyDescent="0.25">
      <c r="A219" s="229" t="s">
        <v>212</v>
      </c>
      <c r="B219" s="230" t="s">
        <v>213</v>
      </c>
      <c r="C219" s="230" t="s">
        <v>42</v>
      </c>
      <c r="D219" s="231">
        <v>12</v>
      </c>
      <c r="E219" s="237"/>
      <c r="F219" s="238">
        <v>42000000</v>
      </c>
    </row>
    <row r="220" spans="1:6" s="23" customFormat="1" ht="24.75" customHeight="1" x14ac:dyDescent="0.25">
      <c r="A220" s="373"/>
      <c r="B220" s="242" t="s">
        <v>95</v>
      </c>
      <c r="C220" s="242" t="s">
        <v>178</v>
      </c>
      <c r="D220" s="243" t="s">
        <v>179</v>
      </c>
      <c r="E220" s="242"/>
      <c r="F220" s="244"/>
    </row>
    <row r="221" spans="1:6" s="23" customFormat="1" ht="15" customHeight="1" x14ac:dyDescent="0.25">
      <c r="A221" s="374"/>
      <c r="B221" s="242" t="s">
        <v>98</v>
      </c>
      <c r="C221" s="242" t="s">
        <v>99</v>
      </c>
      <c r="D221" s="243"/>
      <c r="E221" s="242"/>
      <c r="F221" s="244"/>
    </row>
    <row r="222" spans="1:6" s="23" customFormat="1" ht="28.5" customHeight="1" x14ac:dyDescent="0.25">
      <c r="A222" s="374"/>
      <c r="B222" s="242" t="s">
        <v>101</v>
      </c>
      <c r="C222" s="242" t="s">
        <v>42</v>
      </c>
      <c r="D222" s="243">
        <v>12</v>
      </c>
      <c r="E222" s="242"/>
      <c r="F222" s="244"/>
    </row>
    <row r="223" spans="1:6" s="23" customFormat="1" ht="15" customHeight="1" x14ac:dyDescent="0.25">
      <c r="A223" s="374"/>
      <c r="B223" s="242" t="s">
        <v>102</v>
      </c>
      <c r="C223" s="242" t="s">
        <v>214</v>
      </c>
      <c r="D223" s="250">
        <v>1</v>
      </c>
      <c r="E223" s="251"/>
      <c r="F223" s="244"/>
    </row>
    <row r="224" spans="1:6" s="23" customFormat="1" ht="15" customHeight="1" x14ac:dyDescent="0.25">
      <c r="A224" s="375"/>
      <c r="B224" s="242" t="s">
        <v>104</v>
      </c>
      <c r="C224" s="242" t="s">
        <v>184</v>
      </c>
      <c r="D224" s="243"/>
      <c r="E224" s="242"/>
      <c r="F224" s="244"/>
    </row>
    <row r="225" spans="1:6" s="23" customFormat="1" ht="66" customHeight="1" x14ac:dyDescent="0.25">
      <c r="A225" s="249"/>
      <c r="B225" s="242" t="s">
        <v>211</v>
      </c>
      <c r="C225" s="242"/>
      <c r="D225" s="243"/>
      <c r="E225" s="242"/>
      <c r="F225" s="244"/>
    </row>
    <row r="226" spans="1:6" s="32" customFormat="1" ht="37.5" customHeight="1" x14ac:dyDescent="0.25">
      <c r="A226" s="229" t="s">
        <v>215</v>
      </c>
      <c r="B226" s="230" t="s">
        <v>216</v>
      </c>
      <c r="C226" s="230" t="s">
        <v>43</v>
      </c>
      <c r="D226" s="231">
        <v>1</v>
      </c>
      <c r="E226" s="237"/>
      <c r="F226" s="238">
        <v>300000000</v>
      </c>
    </row>
    <row r="227" spans="1:6" s="23" customFormat="1" ht="28.5" customHeight="1" x14ac:dyDescent="0.25">
      <c r="A227" s="373"/>
      <c r="B227" s="242" t="s">
        <v>95</v>
      </c>
      <c r="C227" s="242" t="s">
        <v>178</v>
      </c>
      <c r="D227" s="243" t="s">
        <v>179</v>
      </c>
      <c r="E227" s="242"/>
      <c r="F227" s="244"/>
    </row>
    <row r="228" spans="1:6" s="23" customFormat="1" ht="15" customHeight="1" x14ac:dyDescent="0.25">
      <c r="A228" s="374"/>
      <c r="B228" s="242" t="s">
        <v>98</v>
      </c>
      <c r="C228" s="242" t="s">
        <v>99</v>
      </c>
      <c r="D228" s="243"/>
      <c r="E228" s="242"/>
      <c r="F228" s="244"/>
    </row>
    <row r="229" spans="1:6" s="23" customFormat="1" ht="36.75" customHeight="1" x14ac:dyDescent="0.25">
      <c r="A229" s="374"/>
      <c r="B229" s="242" t="s">
        <v>101</v>
      </c>
      <c r="C229" s="242" t="s">
        <v>43</v>
      </c>
      <c r="D229" s="243">
        <v>1</v>
      </c>
      <c r="E229" s="242"/>
      <c r="F229" s="244"/>
    </row>
    <row r="230" spans="1:6" s="23" customFormat="1" ht="29.25" customHeight="1" x14ac:dyDescent="0.25">
      <c r="A230" s="374"/>
      <c r="B230" s="242" t="s">
        <v>102</v>
      </c>
      <c r="C230" s="242" t="s">
        <v>218</v>
      </c>
      <c r="D230" s="250">
        <v>1</v>
      </c>
      <c r="E230" s="251"/>
      <c r="F230" s="244"/>
    </row>
    <row r="231" spans="1:6" s="23" customFormat="1" ht="15" customHeight="1" x14ac:dyDescent="0.25">
      <c r="A231" s="375"/>
      <c r="B231" s="242" t="s">
        <v>104</v>
      </c>
      <c r="C231" s="242" t="s">
        <v>105</v>
      </c>
      <c r="D231" s="243"/>
      <c r="E231" s="242"/>
      <c r="F231" s="244"/>
    </row>
    <row r="232" spans="1:6" s="23" customFormat="1" ht="69.75" customHeight="1" x14ac:dyDescent="0.25">
      <c r="A232" s="249"/>
      <c r="B232" s="242" t="s">
        <v>211</v>
      </c>
      <c r="C232" s="242"/>
      <c r="D232" s="243"/>
      <c r="E232" s="242"/>
      <c r="F232" s="244"/>
    </row>
    <row r="233" spans="1:6" s="32" customFormat="1" ht="29.25" customHeight="1" x14ac:dyDescent="0.25">
      <c r="A233" s="229" t="s">
        <v>219</v>
      </c>
      <c r="B233" s="230" t="s">
        <v>220</v>
      </c>
      <c r="C233" s="230" t="s">
        <v>37</v>
      </c>
      <c r="D233" s="231">
        <v>12</v>
      </c>
      <c r="E233" s="237"/>
      <c r="F233" s="238">
        <v>60000000</v>
      </c>
    </row>
    <row r="234" spans="1:6" s="23" customFormat="1" ht="25.5" customHeight="1" x14ac:dyDescent="0.25">
      <c r="A234" s="373"/>
      <c r="B234" s="242" t="s">
        <v>95</v>
      </c>
      <c r="C234" s="242" t="s">
        <v>178</v>
      </c>
      <c r="D234" s="243" t="s">
        <v>179</v>
      </c>
      <c r="E234" s="242"/>
      <c r="F234" s="244"/>
    </row>
    <row r="235" spans="1:6" s="23" customFormat="1" ht="15" customHeight="1" x14ac:dyDescent="0.25">
      <c r="A235" s="374"/>
      <c r="B235" s="242" t="s">
        <v>98</v>
      </c>
      <c r="C235" s="242" t="s">
        <v>99</v>
      </c>
      <c r="D235" s="243"/>
      <c r="E235" s="242"/>
      <c r="F235" s="244"/>
    </row>
    <row r="236" spans="1:6" s="23" customFormat="1" ht="15" customHeight="1" x14ac:dyDescent="0.25">
      <c r="A236" s="374"/>
      <c r="B236" s="242" t="s">
        <v>101</v>
      </c>
      <c r="C236" s="242" t="s">
        <v>37</v>
      </c>
      <c r="D236" s="243">
        <v>12</v>
      </c>
      <c r="E236" s="242"/>
      <c r="F236" s="244"/>
    </row>
    <row r="237" spans="1:6" s="23" customFormat="1" ht="15" customHeight="1" x14ac:dyDescent="0.25">
      <c r="A237" s="374"/>
      <c r="B237" s="242" t="s">
        <v>102</v>
      </c>
      <c r="C237" s="242" t="s">
        <v>221</v>
      </c>
      <c r="D237" s="250">
        <v>1</v>
      </c>
      <c r="E237" s="251"/>
      <c r="F237" s="244"/>
    </row>
    <row r="238" spans="1:6" s="23" customFormat="1" ht="15" customHeight="1" x14ac:dyDescent="0.25">
      <c r="A238" s="375"/>
      <c r="B238" s="242" t="s">
        <v>104</v>
      </c>
      <c r="C238" s="242" t="s">
        <v>184</v>
      </c>
      <c r="D238" s="243"/>
      <c r="E238" s="242"/>
      <c r="F238" s="244"/>
    </row>
    <row r="239" spans="1:6" s="23" customFormat="1" ht="69.75" customHeight="1" x14ac:dyDescent="0.25">
      <c r="A239" s="249"/>
      <c r="B239" s="242" t="s">
        <v>211</v>
      </c>
      <c r="C239" s="242"/>
      <c r="D239" s="243"/>
      <c r="E239" s="242"/>
      <c r="F239" s="244"/>
    </row>
    <row r="240" spans="1:6" s="32" customFormat="1" ht="30" customHeight="1" x14ac:dyDescent="0.25">
      <c r="A240" s="229">
        <v>1.2</v>
      </c>
      <c r="B240" s="230" t="s">
        <v>44</v>
      </c>
      <c r="C240" s="230" t="s">
        <v>7</v>
      </c>
      <c r="D240" s="231">
        <v>100</v>
      </c>
      <c r="E240" s="230" t="s">
        <v>92</v>
      </c>
      <c r="F240" s="232">
        <f>SUM(F241:F324)</f>
        <v>1547000000</v>
      </c>
    </row>
    <row r="241" spans="1:8" s="32" customFormat="1" ht="72.75" customHeight="1" x14ac:dyDescent="0.25">
      <c r="A241" s="229" t="s">
        <v>222</v>
      </c>
      <c r="B241" s="230" t="s">
        <v>223</v>
      </c>
      <c r="C241" s="230" t="s">
        <v>45</v>
      </c>
      <c r="D241" s="231">
        <v>1</v>
      </c>
      <c r="E241" s="237"/>
      <c r="F241" s="238">
        <v>125000000</v>
      </c>
    </row>
    <row r="242" spans="1:8" s="23" customFormat="1" ht="28.5" customHeight="1" x14ac:dyDescent="0.25">
      <c r="A242" s="373"/>
      <c r="B242" s="242" t="s">
        <v>95</v>
      </c>
      <c r="C242" s="242" t="s">
        <v>224</v>
      </c>
      <c r="D242" s="243" t="s">
        <v>179</v>
      </c>
      <c r="E242" s="242"/>
      <c r="F242" s="244"/>
    </row>
    <row r="243" spans="1:8" s="23" customFormat="1" ht="15" customHeight="1" x14ac:dyDescent="0.25">
      <c r="A243" s="374"/>
      <c r="B243" s="242" t="s">
        <v>98</v>
      </c>
      <c r="C243" s="242" t="s">
        <v>99</v>
      </c>
      <c r="D243" s="243"/>
      <c r="E243" s="242"/>
      <c r="F243" s="244"/>
    </row>
    <row r="244" spans="1:8" s="23" customFormat="1" ht="18.75" customHeight="1" x14ac:dyDescent="0.25">
      <c r="A244" s="374"/>
      <c r="B244" s="242" t="s">
        <v>101</v>
      </c>
      <c r="C244" s="242" t="s">
        <v>45</v>
      </c>
      <c r="D244" s="243">
        <v>1</v>
      </c>
      <c r="E244" s="242"/>
      <c r="F244" s="244"/>
    </row>
    <row r="245" spans="1:8" s="23" customFormat="1" ht="25.5" customHeight="1" x14ac:dyDescent="0.25">
      <c r="A245" s="374"/>
      <c r="B245" s="242" t="s">
        <v>102</v>
      </c>
      <c r="C245" s="242" t="s">
        <v>225</v>
      </c>
      <c r="D245" s="250">
        <v>1</v>
      </c>
      <c r="E245" s="251"/>
      <c r="F245" s="244"/>
    </row>
    <row r="246" spans="1:8" s="23" customFormat="1" ht="15" customHeight="1" x14ac:dyDescent="0.25">
      <c r="A246" s="375"/>
      <c r="B246" s="242" t="s">
        <v>104</v>
      </c>
      <c r="C246" s="242" t="s">
        <v>184</v>
      </c>
      <c r="D246" s="243"/>
      <c r="E246" s="242"/>
      <c r="F246" s="244"/>
    </row>
    <row r="247" spans="1:8" s="23" customFormat="1" ht="66.75" customHeight="1" x14ac:dyDescent="0.25">
      <c r="A247" s="249"/>
      <c r="B247" s="242" t="s">
        <v>189</v>
      </c>
      <c r="C247" s="242"/>
      <c r="D247" s="243"/>
      <c r="E247" s="242"/>
      <c r="F247" s="244"/>
    </row>
    <row r="248" spans="1:8" s="32" customFormat="1" ht="29.25" customHeight="1" x14ac:dyDescent="0.25">
      <c r="A248" s="229" t="s">
        <v>226</v>
      </c>
      <c r="B248" s="230" t="s">
        <v>227</v>
      </c>
      <c r="C248" s="230" t="s">
        <v>47</v>
      </c>
      <c r="D248" s="231">
        <v>33</v>
      </c>
      <c r="E248" s="237"/>
      <c r="F248" s="238">
        <v>225000000</v>
      </c>
      <c r="H248" s="32" t="s">
        <v>463</v>
      </c>
    </row>
    <row r="249" spans="1:8" s="23" customFormat="1" ht="27" customHeight="1" x14ac:dyDescent="0.25">
      <c r="A249" s="373"/>
      <c r="B249" s="242" t="s">
        <v>95</v>
      </c>
      <c r="C249" s="242" t="s">
        <v>224</v>
      </c>
      <c r="D249" s="243" t="s">
        <v>179</v>
      </c>
      <c r="E249" s="242"/>
      <c r="F249" s="244"/>
    </row>
    <row r="250" spans="1:8" s="23" customFormat="1" ht="15" customHeight="1" x14ac:dyDescent="0.25">
      <c r="A250" s="374"/>
      <c r="B250" s="242" t="s">
        <v>98</v>
      </c>
      <c r="C250" s="242" t="s">
        <v>99</v>
      </c>
      <c r="D250" s="243"/>
      <c r="E250" s="242"/>
      <c r="F250" s="244"/>
    </row>
    <row r="251" spans="1:8" s="23" customFormat="1" ht="15" customHeight="1" x14ac:dyDescent="0.25">
      <c r="A251" s="374"/>
      <c r="B251" s="242" t="s">
        <v>101</v>
      </c>
      <c r="C251" s="242" t="s">
        <v>47</v>
      </c>
      <c r="D251" s="243">
        <v>33</v>
      </c>
      <c r="E251" s="242"/>
      <c r="F251" s="244"/>
    </row>
    <row r="252" spans="1:8" s="23" customFormat="1" ht="28.5" customHeight="1" x14ac:dyDescent="0.25">
      <c r="A252" s="374"/>
      <c r="B252" s="242" t="s">
        <v>102</v>
      </c>
      <c r="C252" s="242" t="s">
        <v>228</v>
      </c>
      <c r="D252" s="250">
        <v>1</v>
      </c>
      <c r="E252" s="251"/>
      <c r="F252" s="244"/>
    </row>
    <row r="253" spans="1:8" s="23" customFormat="1" ht="15" customHeight="1" x14ac:dyDescent="0.25">
      <c r="A253" s="375"/>
      <c r="B253" s="242" t="s">
        <v>104</v>
      </c>
      <c r="C253" s="242" t="s">
        <v>184</v>
      </c>
      <c r="D253" s="243"/>
      <c r="E253" s="242"/>
      <c r="F253" s="244"/>
    </row>
    <row r="254" spans="1:8" s="23" customFormat="1" ht="68.25" customHeight="1" x14ac:dyDescent="0.25">
      <c r="A254" s="249"/>
      <c r="B254" s="242" t="s">
        <v>189</v>
      </c>
      <c r="C254" s="242"/>
      <c r="D254" s="243"/>
      <c r="E254" s="242"/>
      <c r="F254" s="244"/>
    </row>
    <row r="255" spans="1:8" s="32" customFormat="1" ht="36.75" customHeight="1" x14ac:dyDescent="0.25">
      <c r="A255" s="229" t="s">
        <v>229</v>
      </c>
      <c r="B255" s="230" t="s">
        <v>230</v>
      </c>
      <c r="C255" s="230" t="s">
        <v>15</v>
      </c>
      <c r="D255" s="231">
        <v>56</v>
      </c>
      <c r="E255" s="237"/>
      <c r="F255" s="238">
        <v>36000000</v>
      </c>
    </row>
    <row r="256" spans="1:8" s="23" customFormat="1" ht="24" customHeight="1" x14ac:dyDescent="0.25">
      <c r="A256" s="373"/>
      <c r="B256" s="242" t="s">
        <v>95</v>
      </c>
      <c r="C256" s="242" t="s">
        <v>224</v>
      </c>
      <c r="D256" s="243" t="s">
        <v>179</v>
      </c>
      <c r="E256" s="242"/>
      <c r="F256" s="244"/>
    </row>
    <row r="257" spans="1:6" s="23" customFormat="1" ht="15" customHeight="1" x14ac:dyDescent="0.25">
      <c r="A257" s="374"/>
      <c r="B257" s="242" t="s">
        <v>98</v>
      </c>
      <c r="C257" s="242" t="s">
        <v>99</v>
      </c>
      <c r="D257" s="243" t="s">
        <v>100</v>
      </c>
      <c r="E257" s="242"/>
      <c r="F257" s="244"/>
    </row>
    <row r="258" spans="1:6" s="23" customFormat="1" ht="26.25" customHeight="1" x14ac:dyDescent="0.25">
      <c r="A258" s="374"/>
      <c r="B258" s="242" t="s">
        <v>101</v>
      </c>
      <c r="C258" s="242" t="s">
        <v>15</v>
      </c>
      <c r="D258" s="243">
        <v>56</v>
      </c>
      <c r="E258" s="242"/>
      <c r="F258" s="244"/>
    </row>
    <row r="259" spans="1:6" s="23" customFormat="1" ht="27.75" customHeight="1" x14ac:dyDescent="0.25">
      <c r="A259" s="374"/>
      <c r="B259" s="242" t="s">
        <v>102</v>
      </c>
      <c r="C259" s="242" t="s">
        <v>231</v>
      </c>
      <c r="D259" s="250">
        <v>1</v>
      </c>
      <c r="E259" s="251"/>
      <c r="F259" s="244"/>
    </row>
    <row r="260" spans="1:6" s="23" customFormat="1" ht="15" customHeight="1" x14ac:dyDescent="0.25">
      <c r="A260" s="375"/>
      <c r="B260" s="242" t="s">
        <v>104</v>
      </c>
      <c r="C260" s="242" t="s">
        <v>184</v>
      </c>
      <c r="D260" s="243"/>
      <c r="E260" s="242"/>
      <c r="F260" s="244"/>
    </row>
    <row r="261" spans="1:6" s="23" customFormat="1" ht="70.5" customHeight="1" x14ac:dyDescent="0.25">
      <c r="A261" s="249"/>
      <c r="B261" s="242" t="s">
        <v>189</v>
      </c>
      <c r="C261" s="242"/>
      <c r="D261" s="243"/>
      <c r="E261" s="242"/>
      <c r="F261" s="244"/>
    </row>
    <row r="262" spans="1:6" s="32" customFormat="1" ht="24" customHeight="1" x14ac:dyDescent="0.25">
      <c r="A262" s="229" t="s">
        <v>232</v>
      </c>
      <c r="B262" s="230" t="s">
        <v>233</v>
      </c>
      <c r="C262" s="230" t="s">
        <v>46</v>
      </c>
      <c r="D262" s="231">
        <v>1</v>
      </c>
      <c r="E262" s="237"/>
      <c r="F262" s="238">
        <v>51000000</v>
      </c>
    </row>
    <row r="263" spans="1:6" s="23" customFormat="1" ht="30" customHeight="1" x14ac:dyDescent="0.25">
      <c r="A263" s="373"/>
      <c r="B263" s="242" t="s">
        <v>95</v>
      </c>
      <c r="C263" s="242" t="s">
        <v>224</v>
      </c>
      <c r="D263" s="243" t="s">
        <v>179</v>
      </c>
      <c r="E263" s="242"/>
      <c r="F263" s="244"/>
    </row>
    <row r="264" spans="1:6" s="23" customFormat="1" ht="17.25" customHeight="1" x14ac:dyDescent="0.25">
      <c r="A264" s="374"/>
      <c r="B264" s="242" t="s">
        <v>98</v>
      </c>
      <c r="C264" s="242" t="s">
        <v>99</v>
      </c>
      <c r="D264" s="243"/>
      <c r="E264" s="242"/>
      <c r="F264" s="244"/>
    </row>
    <row r="265" spans="1:6" s="23" customFormat="1" ht="30.75" customHeight="1" x14ac:dyDescent="0.25">
      <c r="A265" s="374"/>
      <c r="B265" s="242" t="s">
        <v>101</v>
      </c>
      <c r="C265" s="242" t="s">
        <v>46</v>
      </c>
      <c r="D265" s="243">
        <v>1</v>
      </c>
      <c r="E265" s="242"/>
      <c r="F265" s="244"/>
    </row>
    <row r="266" spans="1:6" s="23" customFormat="1" ht="25.5" customHeight="1" x14ac:dyDescent="0.25">
      <c r="A266" s="374"/>
      <c r="B266" s="242" t="s">
        <v>102</v>
      </c>
      <c r="C266" s="242" t="s">
        <v>234</v>
      </c>
      <c r="D266" s="250">
        <v>1</v>
      </c>
      <c r="E266" s="251"/>
      <c r="F266" s="244"/>
    </row>
    <row r="267" spans="1:6" s="23" customFormat="1" ht="15" customHeight="1" x14ac:dyDescent="0.25">
      <c r="A267" s="375"/>
      <c r="B267" s="242" t="s">
        <v>104</v>
      </c>
      <c r="C267" s="242" t="s">
        <v>184</v>
      </c>
      <c r="D267" s="243"/>
      <c r="E267" s="242"/>
      <c r="F267" s="244"/>
    </row>
    <row r="268" spans="1:6" s="23" customFormat="1" ht="70.5" customHeight="1" x14ac:dyDescent="0.25">
      <c r="A268" s="249"/>
      <c r="B268" s="242" t="s">
        <v>189</v>
      </c>
      <c r="C268" s="242"/>
      <c r="D268" s="243"/>
      <c r="E268" s="242"/>
      <c r="F268" s="244"/>
    </row>
    <row r="269" spans="1:6" s="32" customFormat="1" ht="34.5" customHeight="1" x14ac:dyDescent="0.25">
      <c r="A269" s="229" t="s">
        <v>235</v>
      </c>
      <c r="B269" s="230" t="s">
        <v>236</v>
      </c>
      <c r="C269" s="230" t="s">
        <v>16</v>
      </c>
      <c r="D269" s="231">
        <v>26</v>
      </c>
      <c r="E269" s="237"/>
      <c r="F269" s="238">
        <v>10000000</v>
      </c>
    </row>
    <row r="270" spans="1:6" s="23" customFormat="1" ht="27.75" customHeight="1" x14ac:dyDescent="0.25">
      <c r="A270" s="373"/>
      <c r="B270" s="242" t="s">
        <v>95</v>
      </c>
      <c r="C270" s="242" t="s">
        <v>224</v>
      </c>
      <c r="D270" s="243" t="s">
        <v>179</v>
      </c>
      <c r="E270" s="242"/>
      <c r="F270" s="244"/>
    </row>
    <row r="271" spans="1:6" s="23" customFormat="1" ht="15" customHeight="1" x14ac:dyDescent="0.25">
      <c r="A271" s="374"/>
      <c r="B271" s="242" t="s">
        <v>98</v>
      </c>
      <c r="C271" s="242" t="s">
        <v>99</v>
      </c>
      <c r="D271" s="243"/>
      <c r="E271" s="242"/>
      <c r="F271" s="244"/>
    </row>
    <row r="272" spans="1:6" s="23" customFormat="1" ht="30" customHeight="1" x14ac:dyDescent="0.25">
      <c r="A272" s="374"/>
      <c r="B272" s="242" t="s">
        <v>101</v>
      </c>
      <c r="C272" s="242" t="s">
        <v>16</v>
      </c>
      <c r="D272" s="243">
        <v>26</v>
      </c>
      <c r="E272" s="242"/>
      <c r="F272" s="244"/>
    </row>
    <row r="273" spans="1:6" s="23" customFormat="1" ht="28.5" customHeight="1" x14ac:dyDescent="0.25">
      <c r="A273" s="374"/>
      <c r="B273" s="242" t="s">
        <v>102</v>
      </c>
      <c r="C273" s="242" t="s">
        <v>237</v>
      </c>
      <c r="D273" s="250">
        <v>1</v>
      </c>
      <c r="E273" s="251"/>
      <c r="F273" s="244"/>
    </row>
    <row r="274" spans="1:6" s="23" customFormat="1" ht="15" customHeight="1" x14ac:dyDescent="0.25">
      <c r="A274" s="375"/>
      <c r="B274" s="242" t="s">
        <v>104</v>
      </c>
      <c r="C274" s="242" t="s">
        <v>184</v>
      </c>
      <c r="D274" s="243"/>
      <c r="E274" s="242"/>
      <c r="F274" s="244"/>
    </row>
    <row r="275" spans="1:6" s="23" customFormat="1" ht="72" customHeight="1" x14ac:dyDescent="0.25">
      <c r="A275" s="249"/>
      <c r="B275" s="242" t="s">
        <v>189</v>
      </c>
      <c r="C275" s="242"/>
      <c r="D275" s="243"/>
      <c r="E275" s="242"/>
      <c r="F275" s="244"/>
    </row>
    <row r="276" spans="1:6" s="32" customFormat="1" ht="54" customHeight="1" x14ac:dyDescent="0.25">
      <c r="A276" s="229" t="s">
        <v>238</v>
      </c>
      <c r="B276" s="230" t="s">
        <v>239</v>
      </c>
      <c r="C276" s="230" t="s">
        <v>48</v>
      </c>
      <c r="D276" s="231">
        <v>38</v>
      </c>
      <c r="E276" s="237"/>
      <c r="F276" s="238">
        <v>0</v>
      </c>
    </row>
    <row r="277" spans="1:6" s="23" customFormat="1" ht="27.75" customHeight="1" x14ac:dyDescent="0.25">
      <c r="A277" s="373"/>
      <c r="B277" s="242" t="s">
        <v>95</v>
      </c>
      <c r="C277" s="242" t="s">
        <v>224</v>
      </c>
      <c r="D277" s="243" t="s">
        <v>179</v>
      </c>
      <c r="E277" s="242"/>
      <c r="F277" s="244"/>
    </row>
    <row r="278" spans="1:6" s="23" customFormat="1" ht="15" customHeight="1" x14ac:dyDescent="0.25">
      <c r="A278" s="374"/>
      <c r="B278" s="242" t="s">
        <v>98</v>
      </c>
      <c r="C278" s="242" t="s">
        <v>99</v>
      </c>
      <c r="D278" s="243"/>
      <c r="E278" s="242"/>
      <c r="F278" s="244"/>
    </row>
    <row r="279" spans="1:6" s="23" customFormat="1" ht="28.5" customHeight="1" x14ac:dyDescent="0.25">
      <c r="A279" s="374"/>
      <c r="B279" s="242" t="s">
        <v>101</v>
      </c>
      <c r="C279" s="242" t="s">
        <v>48</v>
      </c>
      <c r="D279" s="243">
        <v>38</v>
      </c>
      <c r="E279" s="242"/>
      <c r="F279" s="244"/>
    </row>
    <row r="280" spans="1:6" s="23" customFormat="1" ht="28.5" customHeight="1" x14ac:dyDescent="0.25">
      <c r="A280" s="374"/>
      <c r="B280" s="242" t="s">
        <v>102</v>
      </c>
      <c r="C280" s="242" t="s">
        <v>241</v>
      </c>
      <c r="D280" s="250">
        <v>1</v>
      </c>
      <c r="E280" s="251"/>
      <c r="F280" s="244"/>
    </row>
    <row r="281" spans="1:6" s="23" customFormat="1" ht="18" customHeight="1" x14ac:dyDescent="0.25">
      <c r="A281" s="375"/>
      <c r="B281" s="242" t="s">
        <v>104</v>
      </c>
      <c r="C281" s="242" t="s">
        <v>184</v>
      </c>
      <c r="D281" s="243"/>
      <c r="E281" s="242"/>
      <c r="F281" s="244"/>
    </row>
    <row r="282" spans="1:6" s="23" customFormat="1" ht="66.75" customHeight="1" x14ac:dyDescent="0.25">
      <c r="A282" s="249"/>
      <c r="B282" s="242" t="s">
        <v>189</v>
      </c>
      <c r="C282" s="242"/>
      <c r="D282" s="243"/>
      <c r="E282" s="242"/>
      <c r="F282" s="244"/>
    </row>
    <row r="283" spans="1:6" s="32" customFormat="1" ht="31.5" customHeight="1" x14ac:dyDescent="0.25">
      <c r="A283" s="229" t="s">
        <v>242</v>
      </c>
      <c r="B283" s="230" t="s">
        <v>243</v>
      </c>
      <c r="C283" s="230" t="s">
        <v>51</v>
      </c>
      <c r="D283" s="231">
        <v>1</v>
      </c>
      <c r="E283" s="237"/>
      <c r="F283" s="238">
        <v>0</v>
      </c>
    </row>
    <row r="284" spans="1:6" s="23" customFormat="1" ht="26.25" customHeight="1" x14ac:dyDescent="0.25">
      <c r="A284" s="373"/>
      <c r="B284" s="242" t="s">
        <v>95</v>
      </c>
      <c r="C284" s="242" t="s">
        <v>224</v>
      </c>
      <c r="D284" s="243" t="s">
        <v>179</v>
      </c>
      <c r="E284" s="242"/>
      <c r="F284" s="244"/>
    </row>
    <row r="285" spans="1:6" s="23" customFormat="1" ht="18.75" customHeight="1" x14ac:dyDescent="0.25">
      <c r="A285" s="374"/>
      <c r="B285" s="242" t="s">
        <v>98</v>
      </c>
      <c r="C285" s="242" t="s">
        <v>99</v>
      </c>
      <c r="D285" s="243"/>
      <c r="E285" s="242"/>
      <c r="F285" s="244"/>
    </row>
    <row r="286" spans="1:6" s="23" customFormat="1" ht="27" customHeight="1" x14ac:dyDescent="0.25">
      <c r="A286" s="374"/>
      <c r="B286" s="242" t="s">
        <v>101</v>
      </c>
      <c r="C286" s="242" t="s">
        <v>51</v>
      </c>
      <c r="D286" s="243">
        <v>1</v>
      </c>
      <c r="E286" s="242"/>
      <c r="F286" s="244"/>
    </row>
    <row r="287" spans="1:6" s="23" customFormat="1" ht="28.5" customHeight="1" x14ac:dyDescent="0.25">
      <c r="A287" s="374"/>
      <c r="B287" s="242" t="s">
        <v>102</v>
      </c>
      <c r="C287" s="242" t="s">
        <v>244</v>
      </c>
      <c r="D287" s="250">
        <v>1</v>
      </c>
      <c r="E287" s="251"/>
      <c r="F287" s="244"/>
    </row>
    <row r="288" spans="1:6" s="23" customFormat="1" ht="15" customHeight="1" x14ac:dyDescent="0.25">
      <c r="A288" s="375"/>
      <c r="B288" s="242" t="s">
        <v>104</v>
      </c>
      <c r="C288" s="242" t="s">
        <v>184</v>
      </c>
      <c r="D288" s="243"/>
      <c r="E288" s="242"/>
      <c r="F288" s="244"/>
    </row>
    <row r="289" spans="1:6" s="23" customFormat="1" ht="68.25" customHeight="1" x14ac:dyDescent="0.25">
      <c r="A289" s="249"/>
      <c r="B289" s="242" t="s">
        <v>189</v>
      </c>
      <c r="C289" s="242"/>
      <c r="D289" s="243"/>
      <c r="E289" s="242"/>
      <c r="F289" s="244"/>
    </row>
    <row r="290" spans="1:6" s="32" customFormat="1" ht="30" customHeight="1" x14ac:dyDescent="0.25">
      <c r="A290" s="229" t="s">
        <v>245</v>
      </c>
      <c r="B290" s="230" t="s">
        <v>246</v>
      </c>
      <c r="C290" s="230" t="s">
        <v>49</v>
      </c>
      <c r="D290" s="231">
        <v>1</v>
      </c>
      <c r="E290" s="237"/>
      <c r="F290" s="238">
        <v>0</v>
      </c>
    </row>
    <row r="291" spans="1:6" s="23" customFormat="1" ht="26.25" customHeight="1" x14ac:dyDescent="0.25">
      <c r="A291" s="373"/>
      <c r="B291" s="242" t="s">
        <v>95</v>
      </c>
      <c r="C291" s="242" t="s">
        <v>224</v>
      </c>
      <c r="D291" s="243" t="s">
        <v>179</v>
      </c>
      <c r="E291" s="242"/>
      <c r="F291" s="244"/>
    </row>
    <row r="292" spans="1:6" s="23" customFormat="1" ht="15.75" customHeight="1" x14ac:dyDescent="0.25">
      <c r="A292" s="374"/>
      <c r="B292" s="242" t="s">
        <v>98</v>
      </c>
      <c r="C292" s="242" t="s">
        <v>99</v>
      </c>
      <c r="D292" s="243"/>
      <c r="E292" s="242"/>
      <c r="F292" s="244"/>
    </row>
    <row r="293" spans="1:6" s="23" customFormat="1" ht="30.75" customHeight="1" x14ac:dyDescent="0.25">
      <c r="A293" s="374"/>
      <c r="B293" s="242" t="s">
        <v>101</v>
      </c>
      <c r="C293" s="242" t="s">
        <v>49</v>
      </c>
      <c r="D293" s="243">
        <v>1</v>
      </c>
      <c r="E293" s="242"/>
      <c r="F293" s="244"/>
    </row>
    <row r="294" spans="1:6" s="23" customFormat="1" ht="15" customHeight="1" x14ac:dyDescent="0.25">
      <c r="A294" s="374"/>
      <c r="B294" s="242" t="s">
        <v>102</v>
      </c>
      <c r="C294" s="242" t="s">
        <v>248</v>
      </c>
      <c r="D294" s="250">
        <v>1</v>
      </c>
      <c r="E294" s="251"/>
      <c r="F294" s="244"/>
    </row>
    <row r="295" spans="1:6" s="23" customFormat="1" ht="15" customHeight="1" x14ac:dyDescent="0.25">
      <c r="A295" s="375"/>
      <c r="B295" s="242" t="s">
        <v>104</v>
      </c>
      <c r="C295" s="242" t="s">
        <v>184</v>
      </c>
      <c r="D295" s="243"/>
      <c r="E295" s="242"/>
      <c r="F295" s="244"/>
    </row>
    <row r="296" spans="1:6" s="23" customFormat="1" ht="53.25" customHeight="1" x14ac:dyDescent="0.25">
      <c r="A296" s="249"/>
      <c r="B296" s="242" t="s">
        <v>249</v>
      </c>
      <c r="C296" s="242"/>
      <c r="D296" s="243"/>
      <c r="E296" s="242"/>
      <c r="F296" s="244"/>
    </row>
    <row r="297" spans="1:6" s="32" customFormat="1" ht="15" customHeight="1" x14ac:dyDescent="0.25">
      <c r="A297" s="229" t="s">
        <v>250</v>
      </c>
      <c r="B297" s="230" t="s">
        <v>251</v>
      </c>
      <c r="C297" s="230" t="s">
        <v>50</v>
      </c>
      <c r="D297" s="231">
        <v>25</v>
      </c>
      <c r="E297" s="237"/>
      <c r="F297" s="238">
        <v>0</v>
      </c>
    </row>
    <row r="298" spans="1:6" s="23" customFormat="1" ht="29.25" customHeight="1" x14ac:dyDescent="0.25">
      <c r="A298" s="373"/>
      <c r="B298" s="242" t="s">
        <v>95</v>
      </c>
      <c r="C298" s="242" t="s">
        <v>224</v>
      </c>
      <c r="D298" s="243" t="s">
        <v>179</v>
      </c>
      <c r="E298" s="242"/>
      <c r="F298" s="244"/>
    </row>
    <row r="299" spans="1:6" s="23" customFormat="1" ht="15" customHeight="1" x14ac:dyDescent="0.25">
      <c r="A299" s="374"/>
      <c r="B299" s="242" t="s">
        <v>98</v>
      </c>
      <c r="C299" s="242" t="s">
        <v>99</v>
      </c>
      <c r="D299" s="243"/>
      <c r="E299" s="242"/>
      <c r="F299" s="244"/>
    </row>
    <row r="300" spans="1:6" s="23" customFormat="1" ht="24" customHeight="1" x14ac:dyDescent="0.25">
      <c r="A300" s="374"/>
      <c r="B300" s="242" t="s">
        <v>101</v>
      </c>
      <c r="C300" s="242" t="s">
        <v>50</v>
      </c>
      <c r="D300" s="243">
        <v>25</v>
      </c>
      <c r="E300" s="242"/>
      <c r="F300" s="244"/>
    </row>
    <row r="301" spans="1:6" s="23" customFormat="1" ht="15" customHeight="1" x14ac:dyDescent="0.25">
      <c r="A301" s="374"/>
      <c r="B301" s="242" t="s">
        <v>102</v>
      </c>
      <c r="C301" s="242" t="s">
        <v>253</v>
      </c>
      <c r="D301" s="250">
        <v>1</v>
      </c>
      <c r="E301" s="251"/>
      <c r="F301" s="244"/>
    </row>
    <row r="302" spans="1:6" s="23" customFormat="1" ht="15" customHeight="1" x14ac:dyDescent="0.25">
      <c r="A302" s="375"/>
      <c r="B302" s="242" t="s">
        <v>104</v>
      </c>
      <c r="C302" s="242" t="s">
        <v>184</v>
      </c>
      <c r="D302" s="243"/>
      <c r="E302" s="242"/>
      <c r="F302" s="244"/>
    </row>
    <row r="303" spans="1:6" s="23" customFormat="1" ht="69.75" customHeight="1" x14ac:dyDescent="0.25">
      <c r="A303" s="249"/>
      <c r="B303" s="242" t="s">
        <v>189</v>
      </c>
      <c r="C303" s="242"/>
      <c r="D303" s="243"/>
      <c r="E303" s="242"/>
      <c r="F303" s="244"/>
    </row>
    <row r="304" spans="1:6" s="32" customFormat="1" ht="48.75" customHeight="1" x14ac:dyDescent="0.25">
      <c r="A304" s="229" t="s">
        <v>254</v>
      </c>
      <c r="B304" s="230" t="s">
        <v>255</v>
      </c>
      <c r="C304" s="230" t="s">
        <v>17</v>
      </c>
      <c r="D304" s="231">
        <v>4</v>
      </c>
      <c r="E304" s="237"/>
      <c r="F304" s="238">
        <v>100000000</v>
      </c>
    </row>
    <row r="305" spans="1:8" s="23" customFormat="1" ht="27.75" customHeight="1" x14ac:dyDescent="0.25">
      <c r="A305" s="373"/>
      <c r="B305" s="242" t="s">
        <v>95</v>
      </c>
      <c r="C305" s="242" t="s">
        <v>224</v>
      </c>
      <c r="D305" s="243" t="s">
        <v>179</v>
      </c>
      <c r="E305" s="242"/>
      <c r="F305" s="244"/>
    </row>
    <row r="306" spans="1:8" s="23" customFormat="1" ht="15" customHeight="1" x14ac:dyDescent="0.25">
      <c r="A306" s="374"/>
      <c r="B306" s="242" t="s">
        <v>98</v>
      </c>
      <c r="C306" s="242" t="s">
        <v>99</v>
      </c>
      <c r="D306" s="243" t="s">
        <v>100</v>
      </c>
      <c r="E306" s="242"/>
      <c r="F306" s="244"/>
    </row>
    <row r="307" spans="1:8" s="23" customFormat="1" ht="35.25" customHeight="1" x14ac:dyDescent="0.25">
      <c r="A307" s="374"/>
      <c r="B307" s="242" t="s">
        <v>101</v>
      </c>
      <c r="C307" s="242" t="s">
        <v>17</v>
      </c>
      <c r="D307" s="243">
        <v>4</v>
      </c>
      <c r="E307" s="242"/>
      <c r="F307" s="244"/>
    </row>
    <row r="308" spans="1:8" s="23" customFormat="1" ht="33" customHeight="1" x14ac:dyDescent="0.25">
      <c r="A308" s="374"/>
      <c r="B308" s="242" t="s">
        <v>102</v>
      </c>
      <c r="C308" s="242" t="s">
        <v>257</v>
      </c>
      <c r="D308" s="250">
        <v>1</v>
      </c>
      <c r="E308" s="251"/>
      <c r="F308" s="244"/>
    </row>
    <row r="309" spans="1:8" s="23" customFormat="1" ht="15" customHeight="1" x14ac:dyDescent="0.25">
      <c r="A309" s="375"/>
      <c r="B309" s="242" t="s">
        <v>104</v>
      </c>
      <c r="C309" s="242" t="s">
        <v>184</v>
      </c>
      <c r="D309" s="243"/>
      <c r="E309" s="242"/>
      <c r="F309" s="244"/>
    </row>
    <row r="310" spans="1:8" s="23" customFormat="1" ht="69.75" customHeight="1" x14ac:dyDescent="0.25">
      <c r="A310" s="249"/>
      <c r="B310" s="242" t="s">
        <v>185</v>
      </c>
      <c r="C310" s="242"/>
      <c r="D310" s="243"/>
      <c r="E310" s="242"/>
      <c r="F310" s="244"/>
    </row>
    <row r="311" spans="1:8" s="32" customFormat="1" ht="37.5" customHeight="1" x14ac:dyDescent="0.25">
      <c r="A311" s="229" t="s">
        <v>258</v>
      </c>
      <c r="B311" s="230" t="s">
        <v>259</v>
      </c>
      <c r="C311" s="230" t="s">
        <v>18</v>
      </c>
      <c r="D311" s="231">
        <v>2</v>
      </c>
      <c r="E311" s="237"/>
      <c r="F311" s="238">
        <v>0</v>
      </c>
      <c r="H311" s="32" t="s">
        <v>464</v>
      </c>
    </row>
    <row r="312" spans="1:8" s="23" customFormat="1" ht="33.75" customHeight="1" x14ac:dyDescent="0.25">
      <c r="A312" s="373"/>
      <c r="B312" s="242" t="s">
        <v>95</v>
      </c>
      <c r="C312" s="242" t="s">
        <v>224</v>
      </c>
      <c r="D312" s="243" t="s">
        <v>179</v>
      </c>
      <c r="E312" s="242"/>
      <c r="F312" s="244"/>
    </row>
    <row r="313" spans="1:8" s="23" customFormat="1" ht="15" customHeight="1" x14ac:dyDescent="0.25">
      <c r="A313" s="374"/>
      <c r="B313" s="242" t="s">
        <v>98</v>
      </c>
      <c r="C313" s="242" t="s">
        <v>99</v>
      </c>
      <c r="D313" s="243"/>
      <c r="E313" s="242"/>
      <c r="F313" s="244"/>
    </row>
    <row r="314" spans="1:8" s="23" customFormat="1" ht="35.25" customHeight="1" x14ac:dyDescent="0.25">
      <c r="A314" s="374"/>
      <c r="B314" s="242" t="s">
        <v>101</v>
      </c>
      <c r="C314" s="242" t="s">
        <v>18</v>
      </c>
      <c r="D314" s="243">
        <v>2</v>
      </c>
      <c r="E314" s="242"/>
      <c r="F314" s="244"/>
    </row>
    <row r="315" spans="1:8" s="23" customFormat="1" ht="34.5" customHeight="1" x14ac:dyDescent="0.25">
      <c r="A315" s="374"/>
      <c r="B315" s="242" t="s">
        <v>102</v>
      </c>
      <c r="C315" s="242" t="s">
        <v>261</v>
      </c>
      <c r="D315" s="250">
        <v>1</v>
      </c>
      <c r="E315" s="251"/>
      <c r="F315" s="244"/>
    </row>
    <row r="316" spans="1:8" s="23" customFormat="1" ht="15" customHeight="1" x14ac:dyDescent="0.25">
      <c r="A316" s="375"/>
      <c r="B316" s="242" t="s">
        <v>104</v>
      </c>
      <c r="C316" s="242" t="s">
        <v>184</v>
      </c>
      <c r="D316" s="243"/>
      <c r="E316" s="242"/>
      <c r="F316" s="244"/>
    </row>
    <row r="317" spans="1:8" s="23" customFormat="1" ht="63" customHeight="1" x14ac:dyDescent="0.25">
      <c r="A317" s="249"/>
      <c r="B317" s="242" t="s">
        <v>185</v>
      </c>
      <c r="C317" s="242"/>
      <c r="D317" s="243"/>
      <c r="E317" s="242"/>
      <c r="F317" s="244"/>
    </row>
    <row r="318" spans="1:8" s="32" customFormat="1" ht="45.75" customHeight="1" x14ac:dyDescent="0.25">
      <c r="A318" s="229" t="s">
        <v>262</v>
      </c>
      <c r="B318" s="230" t="s">
        <v>263</v>
      </c>
      <c r="C318" s="230"/>
      <c r="D318" s="231"/>
      <c r="E318" s="237"/>
      <c r="F318" s="238">
        <v>1000000000</v>
      </c>
    </row>
    <row r="319" spans="1:8" s="23" customFormat="1" ht="26.25" customHeight="1" x14ac:dyDescent="0.25">
      <c r="A319" s="373"/>
      <c r="B319" s="242" t="s">
        <v>95</v>
      </c>
      <c r="C319" s="242" t="s">
        <v>224</v>
      </c>
      <c r="D319" s="243" t="s">
        <v>179</v>
      </c>
      <c r="E319" s="242"/>
      <c r="F319" s="244"/>
    </row>
    <row r="320" spans="1:8" s="23" customFormat="1" ht="15" customHeight="1" x14ac:dyDescent="0.25">
      <c r="A320" s="374"/>
      <c r="B320" s="242" t="s">
        <v>98</v>
      </c>
      <c r="C320" s="242"/>
      <c r="D320" s="243"/>
      <c r="E320" s="242"/>
      <c r="F320" s="244"/>
    </row>
    <row r="321" spans="1:6" s="23" customFormat="1" ht="15" customHeight="1" x14ac:dyDescent="0.25">
      <c r="A321" s="374"/>
      <c r="B321" s="242" t="s">
        <v>101</v>
      </c>
      <c r="C321" s="242"/>
      <c r="D321" s="243"/>
      <c r="E321" s="242"/>
      <c r="F321" s="244"/>
    </row>
    <row r="322" spans="1:6" s="23" customFormat="1" ht="15" customHeight="1" x14ac:dyDescent="0.25">
      <c r="A322" s="374"/>
      <c r="B322" s="242" t="s">
        <v>102</v>
      </c>
      <c r="C322" s="242"/>
      <c r="D322" s="243"/>
      <c r="E322" s="242"/>
      <c r="F322" s="244"/>
    </row>
    <row r="323" spans="1:6" s="23" customFormat="1" ht="15" customHeight="1" x14ac:dyDescent="0.25">
      <c r="A323" s="375"/>
      <c r="B323" s="242" t="s">
        <v>104</v>
      </c>
      <c r="C323" s="242"/>
      <c r="D323" s="243"/>
      <c r="E323" s="242"/>
      <c r="F323" s="244"/>
    </row>
    <row r="324" spans="1:6" s="23" customFormat="1" ht="18" customHeight="1" x14ac:dyDescent="0.25">
      <c r="A324" s="249"/>
      <c r="B324" s="242" t="s">
        <v>180</v>
      </c>
      <c r="C324" s="242"/>
      <c r="D324" s="243"/>
      <c r="E324" s="242"/>
      <c r="F324" s="244"/>
    </row>
    <row r="325" spans="1:6" s="32" customFormat="1" ht="33" customHeight="1" x14ac:dyDescent="0.25">
      <c r="A325" s="229">
        <v>1.3</v>
      </c>
      <c r="B325" s="230" t="s">
        <v>10</v>
      </c>
      <c r="C325" s="230" t="s">
        <v>6</v>
      </c>
      <c r="D325" s="231">
        <v>100</v>
      </c>
      <c r="E325" s="230" t="s">
        <v>92</v>
      </c>
      <c r="F325" s="232">
        <f>SUM(F326:F332)</f>
        <v>41250000</v>
      </c>
    </row>
    <row r="326" spans="1:6" s="32" customFormat="1" ht="36" customHeight="1" x14ac:dyDescent="0.25">
      <c r="A326" s="229" t="s">
        <v>264</v>
      </c>
      <c r="B326" s="230" t="s">
        <v>265</v>
      </c>
      <c r="C326" s="230" t="s">
        <v>20</v>
      </c>
      <c r="D326" s="231">
        <v>55</v>
      </c>
      <c r="E326" s="237"/>
      <c r="F326" s="238">
        <v>41250000</v>
      </c>
    </row>
    <row r="327" spans="1:6" s="23" customFormat="1" ht="30.75" customHeight="1" x14ac:dyDescent="0.25">
      <c r="A327" s="373"/>
      <c r="B327" s="242" t="s">
        <v>95</v>
      </c>
      <c r="C327" s="242" t="s">
        <v>267</v>
      </c>
      <c r="D327" s="243" t="s">
        <v>179</v>
      </c>
      <c r="E327" s="242"/>
      <c r="F327" s="244"/>
    </row>
    <row r="328" spans="1:6" s="23" customFormat="1" ht="15" customHeight="1" x14ac:dyDescent="0.25">
      <c r="A328" s="374"/>
      <c r="B328" s="242" t="s">
        <v>98</v>
      </c>
      <c r="C328" s="242" t="s">
        <v>99</v>
      </c>
      <c r="D328" s="243"/>
      <c r="E328" s="242"/>
      <c r="F328" s="244"/>
    </row>
    <row r="329" spans="1:6" s="23" customFormat="1" ht="28.5" customHeight="1" x14ac:dyDescent="0.25">
      <c r="A329" s="374"/>
      <c r="B329" s="242" t="s">
        <v>101</v>
      </c>
      <c r="C329" s="242" t="s">
        <v>20</v>
      </c>
      <c r="D329" s="243">
        <v>53</v>
      </c>
      <c r="E329" s="242"/>
      <c r="F329" s="244"/>
    </row>
    <row r="330" spans="1:6" s="23" customFormat="1" ht="29.25" customHeight="1" x14ac:dyDescent="0.25">
      <c r="A330" s="374"/>
      <c r="B330" s="242" t="s">
        <v>102</v>
      </c>
      <c r="C330" s="242" t="s">
        <v>268</v>
      </c>
      <c r="D330" s="250">
        <v>1</v>
      </c>
      <c r="E330" s="251"/>
      <c r="F330" s="244"/>
    </row>
    <row r="331" spans="1:6" s="23" customFormat="1" ht="15" customHeight="1" x14ac:dyDescent="0.25">
      <c r="A331" s="375"/>
      <c r="B331" s="242" t="s">
        <v>104</v>
      </c>
      <c r="C331" s="242" t="s">
        <v>184</v>
      </c>
      <c r="D331" s="243"/>
      <c r="E331" s="242"/>
      <c r="F331" s="244"/>
    </row>
    <row r="332" spans="1:6" s="23" customFormat="1" ht="65.25" customHeight="1" x14ac:dyDescent="0.25">
      <c r="A332" s="249"/>
      <c r="B332" s="242" t="s">
        <v>189</v>
      </c>
      <c r="C332" s="242"/>
      <c r="D332" s="243"/>
      <c r="E332" s="242"/>
      <c r="F332" s="244"/>
    </row>
    <row r="333" spans="1:6" s="32" customFormat="1" ht="26.25" customHeight="1" x14ac:dyDescent="0.25">
      <c r="A333" s="229">
        <v>1.4</v>
      </c>
      <c r="B333" s="230" t="s">
        <v>52</v>
      </c>
      <c r="C333" s="230" t="s">
        <v>53</v>
      </c>
      <c r="D333" s="231">
        <v>100</v>
      </c>
      <c r="E333" s="230" t="s">
        <v>92</v>
      </c>
      <c r="F333" s="232">
        <f>F334</f>
        <v>50000000</v>
      </c>
    </row>
    <row r="334" spans="1:6" s="32" customFormat="1" ht="40.5" customHeight="1" x14ac:dyDescent="0.25">
      <c r="A334" s="229" t="s">
        <v>269</v>
      </c>
      <c r="B334" s="230" t="s">
        <v>270</v>
      </c>
      <c r="C334" s="230" t="s">
        <v>54</v>
      </c>
      <c r="D334" s="231">
        <v>8</v>
      </c>
      <c r="E334" s="237"/>
      <c r="F334" s="238">
        <v>50000000</v>
      </c>
    </row>
    <row r="335" spans="1:6" s="23" customFormat="1" ht="28.5" customHeight="1" x14ac:dyDescent="0.25">
      <c r="A335" s="373"/>
      <c r="B335" s="242" t="s">
        <v>95</v>
      </c>
      <c r="C335" s="242" t="s">
        <v>271</v>
      </c>
      <c r="D335" s="243" t="s">
        <v>179</v>
      </c>
      <c r="E335" s="242"/>
      <c r="F335" s="244"/>
    </row>
    <row r="336" spans="1:6" s="23" customFormat="1" ht="15" customHeight="1" x14ac:dyDescent="0.25">
      <c r="A336" s="374"/>
      <c r="B336" s="242" t="s">
        <v>98</v>
      </c>
      <c r="C336" s="242" t="s">
        <v>99</v>
      </c>
      <c r="D336" s="243"/>
      <c r="E336" s="242"/>
      <c r="F336" s="244"/>
    </row>
    <row r="337" spans="1:6" s="23" customFormat="1" ht="45.75" customHeight="1" x14ac:dyDescent="0.25">
      <c r="A337" s="374"/>
      <c r="B337" s="242" t="s">
        <v>101</v>
      </c>
      <c r="C337" s="242" t="s">
        <v>54</v>
      </c>
      <c r="D337" s="243">
        <v>8</v>
      </c>
      <c r="E337" s="242"/>
      <c r="F337" s="244"/>
    </row>
    <row r="338" spans="1:6" s="23" customFormat="1" ht="30" customHeight="1" x14ac:dyDescent="0.25">
      <c r="A338" s="374"/>
      <c r="B338" s="242" t="s">
        <v>102</v>
      </c>
      <c r="C338" s="242" t="s">
        <v>272</v>
      </c>
      <c r="D338" s="250">
        <v>1</v>
      </c>
      <c r="E338" s="251"/>
      <c r="F338" s="244"/>
    </row>
    <row r="339" spans="1:6" s="23" customFormat="1" ht="15" customHeight="1" x14ac:dyDescent="0.25">
      <c r="A339" s="375"/>
      <c r="B339" s="242" t="s">
        <v>104</v>
      </c>
      <c r="C339" s="242" t="s">
        <v>184</v>
      </c>
      <c r="D339" s="243"/>
      <c r="E339" s="242"/>
      <c r="F339" s="244"/>
    </row>
    <row r="340" spans="1:6" s="23" customFormat="1" ht="83.25" customHeight="1" x14ac:dyDescent="0.25">
      <c r="A340" s="249"/>
      <c r="B340" s="242" t="s">
        <v>273</v>
      </c>
      <c r="C340" s="242"/>
      <c r="D340" s="243"/>
      <c r="E340" s="242"/>
      <c r="F340" s="244"/>
    </row>
    <row r="341" spans="1:6" s="32" customFormat="1" ht="36" customHeight="1" x14ac:dyDescent="0.25">
      <c r="A341" s="229">
        <v>1.5</v>
      </c>
      <c r="B341" s="230" t="s">
        <v>55</v>
      </c>
      <c r="C341" s="230" t="s">
        <v>56</v>
      </c>
      <c r="D341" s="231">
        <v>100</v>
      </c>
      <c r="E341" s="230" t="s">
        <v>92</v>
      </c>
      <c r="F341" s="232">
        <f>SUM(F342:F369)</f>
        <v>258000000</v>
      </c>
    </row>
    <row r="342" spans="1:6" s="32" customFormat="1" ht="32.25" customHeight="1" x14ac:dyDescent="0.25">
      <c r="A342" s="229" t="s">
        <v>274</v>
      </c>
      <c r="B342" s="230" t="s">
        <v>275</v>
      </c>
      <c r="C342" s="230" t="s">
        <v>19</v>
      </c>
      <c r="D342" s="231">
        <v>12</v>
      </c>
      <c r="E342" s="237"/>
      <c r="F342" s="238">
        <v>45000000</v>
      </c>
    </row>
    <row r="343" spans="1:6" s="23" customFormat="1" ht="29.25" customHeight="1" x14ac:dyDescent="0.25">
      <c r="A343" s="373"/>
      <c r="B343" s="242" t="s">
        <v>95</v>
      </c>
      <c r="C343" s="242" t="s">
        <v>276</v>
      </c>
      <c r="D343" s="243" t="s">
        <v>179</v>
      </c>
      <c r="E343" s="242"/>
      <c r="F343" s="244"/>
    </row>
    <row r="344" spans="1:6" s="23" customFormat="1" ht="15" customHeight="1" x14ac:dyDescent="0.25">
      <c r="A344" s="374"/>
      <c r="B344" s="242" t="s">
        <v>98</v>
      </c>
      <c r="C344" s="242" t="s">
        <v>99</v>
      </c>
      <c r="D344" s="243"/>
      <c r="E344" s="242"/>
      <c r="F344" s="244"/>
    </row>
    <row r="345" spans="1:6" s="23" customFormat="1" ht="27.75" customHeight="1" x14ac:dyDescent="0.25">
      <c r="A345" s="374"/>
      <c r="B345" s="242" t="s">
        <v>101</v>
      </c>
      <c r="C345" s="242" t="s">
        <v>19</v>
      </c>
      <c r="D345" s="243">
        <v>12</v>
      </c>
      <c r="E345" s="242"/>
      <c r="F345" s="244"/>
    </row>
    <row r="346" spans="1:6" s="23" customFormat="1" ht="33.75" customHeight="1" x14ac:dyDescent="0.25">
      <c r="A346" s="374"/>
      <c r="B346" s="242" t="s">
        <v>102</v>
      </c>
      <c r="C346" s="242" t="s">
        <v>277</v>
      </c>
      <c r="D346" s="250">
        <v>1</v>
      </c>
      <c r="E346" s="251"/>
      <c r="F346" s="244"/>
    </row>
    <row r="347" spans="1:6" s="23" customFormat="1" ht="15" customHeight="1" x14ac:dyDescent="0.25">
      <c r="A347" s="375"/>
      <c r="B347" s="242" t="s">
        <v>104</v>
      </c>
      <c r="C347" s="242" t="s">
        <v>184</v>
      </c>
      <c r="D347" s="243"/>
      <c r="E347" s="242"/>
      <c r="F347" s="244"/>
    </row>
    <row r="348" spans="1:6" s="23" customFormat="1" ht="111" customHeight="1" x14ac:dyDescent="0.25">
      <c r="A348" s="249"/>
      <c r="B348" s="242" t="s">
        <v>278</v>
      </c>
      <c r="C348" s="242"/>
      <c r="D348" s="243"/>
      <c r="E348" s="242"/>
      <c r="F348" s="244"/>
    </row>
    <row r="349" spans="1:6" s="32" customFormat="1" ht="67.5" customHeight="1" x14ac:dyDescent="0.25">
      <c r="A349" s="229" t="s">
        <v>279</v>
      </c>
      <c r="B349" s="230" t="s">
        <v>280</v>
      </c>
      <c r="C349" s="230" t="s">
        <v>58</v>
      </c>
      <c r="D349" s="267">
        <v>43232</v>
      </c>
      <c r="E349" s="268"/>
      <c r="F349" s="238">
        <v>11000000</v>
      </c>
    </row>
    <row r="350" spans="1:6" s="23" customFormat="1" ht="29.25" customHeight="1" x14ac:dyDescent="0.25">
      <c r="A350" s="373"/>
      <c r="B350" s="242" t="s">
        <v>95</v>
      </c>
      <c r="C350" s="242" t="s">
        <v>276</v>
      </c>
      <c r="D350" s="243" t="s">
        <v>179</v>
      </c>
      <c r="E350" s="242"/>
      <c r="F350" s="244"/>
    </row>
    <row r="351" spans="1:6" s="23" customFormat="1" ht="15" customHeight="1" x14ac:dyDescent="0.25">
      <c r="A351" s="374"/>
      <c r="B351" s="242" t="s">
        <v>98</v>
      </c>
      <c r="C351" s="242" t="s">
        <v>99</v>
      </c>
      <c r="D351" s="243"/>
      <c r="E351" s="242"/>
      <c r="F351" s="244"/>
    </row>
    <row r="352" spans="1:6" s="23" customFormat="1" ht="71.25" customHeight="1" x14ac:dyDescent="0.25">
      <c r="A352" s="374"/>
      <c r="B352" s="242" t="s">
        <v>101</v>
      </c>
      <c r="C352" s="242" t="s">
        <v>58</v>
      </c>
      <c r="D352" s="269">
        <v>43232</v>
      </c>
      <c r="E352" s="270"/>
      <c r="F352" s="244"/>
    </row>
    <row r="353" spans="1:6" s="23" customFormat="1" ht="44.25" customHeight="1" x14ac:dyDescent="0.25">
      <c r="A353" s="374"/>
      <c r="B353" s="242" t="s">
        <v>102</v>
      </c>
      <c r="C353" s="242" t="s">
        <v>281</v>
      </c>
      <c r="D353" s="250">
        <v>1</v>
      </c>
      <c r="E353" s="251"/>
      <c r="F353" s="244"/>
    </row>
    <row r="354" spans="1:6" s="23" customFormat="1" ht="15" customHeight="1" x14ac:dyDescent="0.25">
      <c r="A354" s="375"/>
      <c r="B354" s="242" t="s">
        <v>104</v>
      </c>
      <c r="C354" s="242" t="s">
        <v>184</v>
      </c>
      <c r="D354" s="243"/>
      <c r="E354" s="242"/>
      <c r="F354" s="244"/>
    </row>
    <row r="355" spans="1:6" s="23" customFormat="1" ht="84" customHeight="1" x14ac:dyDescent="0.25">
      <c r="A355" s="249"/>
      <c r="B355" s="242" t="s">
        <v>273</v>
      </c>
      <c r="C355" s="242"/>
      <c r="D355" s="243"/>
      <c r="E355" s="242"/>
      <c r="F355" s="244"/>
    </row>
    <row r="356" spans="1:6" s="32" customFormat="1" ht="40.5" customHeight="1" x14ac:dyDescent="0.25">
      <c r="A356" s="229" t="s">
        <v>282</v>
      </c>
      <c r="B356" s="230" t="s">
        <v>283</v>
      </c>
      <c r="C356" s="230" t="s">
        <v>57</v>
      </c>
      <c r="D356" s="231">
        <v>12</v>
      </c>
      <c r="E356" s="237"/>
      <c r="F356" s="238">
        <v>190000000</v>
      </c>
    </row>
    <row r="357" spans="1:6" s="23" customFormat="1" ht="28.5" customHeight="1" x14ac:dyDescent="0.25">
      <c r="A357" s="373"/>
      <c r="B357" s="242" t="s">
        <v>95</v>
      </c>
      <c r="C357" s="242" t="s">
        <v>276</v>
      </c>
      <c r="D357" s="243" t="s">
        <v>179</v>
      </c>
      <c r="E357" s="242"/>
      <c r="F357" s="244"/>
    </row>
    <row r="358" spans="1:6" s="23" customFormat="1" ht="15" customHeight="1" x14ac:dyDescent="0.25">
      <c r="A358" s="374"/>
      <c r="B358" s="242" t="s">
        <v>98</v>
      </c>
      <c r="C358" s="242" t="s">
        <v>99</v>
      </c>
      <c r="D358" s="243"/>
      <c r="E358" s="242"/>
      <c r="F358" s="244"/>
    </row>
    <row r="359" spans="1:6" s="23" customFormat="1" ht="43.5" customHeight="1" x14ac:dyDescent="0.25">
      <c r="A359" s="374"/>
      <c r="B359" s="242" t="s">
        <v>101</v>
      </c>
      <c r="C359" s="242" t="s">
        <v>57</v>
      </c>
      <c r="D359" s="243">
        <v>12</v>
      </c>
      <c r="E359" s="242"/>
      <c r="F359" s="244"/>
    </row>
    <row r="360" spans="1:6" s="23" customFormat="1" ht="31.5" customHeight="1" x14ac:dyDescent="0.25">
      <c r="A360" s="374"/>
      <c r="B360" s="242" t="s">
        <v>102</v>
      </c>
      <c r="C360" s="242" t="s">
        <v>284</v>
      </c>
      <c r="D360" s="250">
        <v>1</v>
      </c>
      <c r="E360" s="251"/>
      <c r="F360" s="244"/>
    </row>
    <row r="361" spans="1:6" s="23" customFormat="1" ht="15" customHeight="1" x14ac:dyDescent="0.25">
      <c r="A361" s="375"/>
      <c r="B361" s="242" t="s">
        <v>104</v>
      </c>
      <c r="C361" s="242" t="s">
        <v>184</v>
      </c>
      <c r="D361" s="243"/>
      <c r="E361" s="242"/>
      <c r="F361" s="244"/>
    </row>
    <row r="362" spans="1:6" s="23" customFormat="1" ht="81" customHeight="1" x14ac:dyDescent="0.25">
      <c r="A362" s="249"/>
      <c r="B362" s="242" t="s">
        <v>273</v>
      </c>
      <c r="C362" s="242"/>
      <c r="D362" s="243"/>
      <c r="E362" s="242"/>
      <c r="F362" s="244"/>
    </row>
    <row r="363" spans="1:6" s="32" customFormat="1" ht="42" customHeight="1" x14ac:dyDescent="0.25">
      <c r="A363" s="229" t="s">
        <v>285</v>
      </c>
      <c r="B363" s="230" t="s">
        <v>286</v>
      </c>
      <c r="C363" s="230" t="s">
        <v>59</v>
      </c>
      <c r="D363" s="231">
        <v>1</v>
      </c>
      <c r="E363" s="237"/>
      <c r="F363" s="238">
        <v>12000000</v>
      </c>
    </row>
    <row r="364" spans="1:6" s="23" customFormat="1" ht="26.25" customHeight="1" x14ac:dyDescent="0.25">
      <c r="A364" s="373"/>
      <c r="B364" s="242" t="s">
        <v>95</v>
      </c>
      <c r="C364" s="242" t="s">
        <v>276</v>
      </c>
      <c r="D364" s="243" t="s">
        <v>179</v>
      </c>
      <c r="E364" s="242"/>
      <c r="F364" s="244"/>
    </row>
    <row r="365" spans="1:6" s="23" customFormat="1" ht="15" customHeight="1" x14ac:dyDescent="0.25">
      <c r="A365" s="374"/>
      <c r="B365" s="242" t="s">
        <v>98</v>
      </c>
      <c r="C365" s="242" t="s">
        <v>99</v>
      </c>
      <c r="D365" s="243"/>
      <c r="E365" s="242"/>
      <c r="F365" s="244"/>
    </row>
    <row r="366" spans="1:6" s="23" customFormat="1" ht="42" customHeight="1" x14ac:dyDescent="0.25">
      <c r="A366" s="374"/>
      <c r="B366" s="242" t="s">
        <v>101</v>
      </c>
      <c r="C366" s="242" t="s">
        <v>59</v>
      </c>
      <c r="D366" s="243">
        <v>1</v>
      </c>
      <c r="E366" s="242"/>
      <c r="F366" s="244"/>
    </row>
    <row r="367" spans="1:6" s="23" customFormat="1" ht="27.75" customHeight="1" x14ac:dyDescent="0.25">
      <c r="A367" s="374"/>
      <c r="B367" s="242" t="s">
        <v>102</v>
      </c>
      <c r="C367" s="242" t="s">
        <v>287</v>
      </c>
      <c r="D367" s="250">
        <v>1</v>
      </c>
      <c r="E367" s="251"/>
      <c r="F367" s="244"/>
    </row>
    <row r="368" spans="1:6" s="23" customFormat="1" ht="15" customHeight="1" x14ac:dyDescent="0.25">
      <c r="A368" s="375"/>
      <c r="B368" s="242" t="s">
        <v>104</v>
      </c>
      <c r="C368" s="242" t="s">
        <v>184</v>
      </c>
      <c r="D368" s="243"/>
      <c r="E368" s="242"/>
      <c r="F368" s="244"/>
    </row>
    <row r="369" spans="1:8" s="23" customFormat="1" ht="83.25" customHeight="1" x14ac:dyDescent="0.25">
      <c r="A369" s="249"/>
      <c r="B369" s="242" t="s">
        <v>273</v>
      </c>
      <c r="C369" s="242"/>
      <c r="D369" s="243"/>
      <c r="E369" s="242"/>
      <c r="F369" s="244"/>
    </row>
    <row r="370" spans="1:8" x14ac:dyDescent="0.2">
      <c r="A370" s="271"/>
      <c r="B370" s="271"/>
      <c r="C370" s="271"/>
      <c r="D370" s="272"/>
      <c r="E370" s="271"/>
      <c r="F370" s="273"/>
    </row>
    <row r="371" spans="1:8" s="1" customFormat="1" ht="11.1" customHeight="1" x14ac:dyDescent="0.2">
      <c r="A371" s="271"/>
      <c r="B371" s="271"/>
      <c r="C371" s="271"/>
      <c r="D371" s="272"/>
      <c r="E371" s="271"/>
      <c r="F371" s="275"/>
      <c r="G371" s="3"/>
      <c r="H371" s="3"/>
    </row>
    <row r="372" spans="1:8" ht="11.1" customHeight="1" x14ac:dyDescent="0.2">
      <c r="A372" s="271"/>
      <c r="B372" s="271"/>
      <c r="C372" s="271"/>
      <c r="D372" s="272"/>
      <c r="E372" s="271"/>
      <c r="F372" s="273"/>
    </row>
    <row r="373" spans="1:8" ht="12.75" customHeight="1" x14ac:dyDescent="0.2">
      <c r="A373" s="271"/>
      <c r="B373" s="271"/>
      <c r="C373" s="271"/>
      <c r="D373" s="272"/>
      <c r="E373" s="271"/>
      <c r="F373" s="273"/>
    </row>
    <row r="374" spans="1:8" ht="11.1" customHeight="1" x14ac:dyDescent="0.2">
      <c r="A374" s="271"/>
      <c r="B374" s="271"/>
      <c r="C374" s="271"/>
      <c r="D374" s="272"/>
      <c r="E374" s="271"/>
      <c r="F374" s="273"/>
    </row>
    <row r="375" spans="1:8" ht="11.1" customHeight="1" x14ac:dyDescent="0.2">
      <c r="A375" s="271"/>
      <c r="B375" s="271"/>
      <c r="C375" s="271"/>
      <c r="D375" s="272"/>
      <c r="E375" s="271"/>
      <c r="F375" s="273"/>
    </row>
    <row r="376" spans="1:8" ht="11.1" customHeight="1" x14ac:dyDescent="0.2">
      <c r="A376" s="271"/>
      <c r="B376" s="271"/>
      <c r="C376" s="271"/>
      <c r="D376" s="272"/>
      <c r="E376" s="271"/>
      <c r="F376" s="273"/>
    </row>
    <row r="377" spans="1:8" ht="14.25" customHeight="1" x14ac:dyDescent="0.2">
      <c r="A377" s="271"/>
      <c r="B377" s="271"/>
      <c r="C377" s="271"/>
      <c r="D377" s="272"/>
      <c r="E377" s="271"/>
      <c r="F377" s="273"/>
    </row>
    <row r="378" spans="1:8" ht="13.5" customHeight="1" x14ac:dyDescent="0.2">
      <c r="A378" s="271"/>
      <c r="B378" s="271"/>
      <c r="C378" s="271"/>
      <c r="D378" s="272"/>
      <c r="E378" s="271"/>
      <c r="F378" s="273"/>
    </row>
    <row r="379" spans="1:8" ht="14.25" customHeight="1" x14ac:dyDescent="0.2">
      <c r="A379" s="271"/>
      <c r="B379" s="271"/>
      <c r="C379" s="271"/>
      <c r="D379" s="272"/>
      <c r="E379" s="271"/>
      <c r="F379" s="273"/>
    </row>
    <row r="380" spans="1:8" ht="15" customHeight="1" x14ac:dyDescent="0.2">
      <c r="A380" s="271"/>
      <c r="B380" s="271"/>
      <c r="C380" s="271"/>
      <c r="D380" s="272"/>
      <c r="E380" s="271"/>
      <c r="F380" s="273"/>
    </row>
    <row r="381" spans="1:8" x14ac:dyDescent="0.2">
      <c r="A381" s="271"/>
      <c r="B381" s="271"/>
      <c r="C381" s="271"/>
      <c r="D381" s="272"/>
      <c r="E381" s="271"/>
      <c r="F381" s="273"/>
    </row>
    <row r="382" spans="1:8" x14ac:dyDescent="0.2">
      <c r="A382" s="271"/>
      <c r="B382" s="271"/>
      <c r="C382" s="271"/>
      <c r="D382" s="272"/>
      <c r="E382" s="271"/>
      <c r="F382" s="273"/>
    </row>
    <row r="383" spans="1:8" x14ac:dyDescent="0.2">
      <c r="A383" s="271"/>
      <c r="B383" s="271"/>
      <c r="C383" s="271"/>
      <c r="D383" s="272"/>
      <c r="E383" s="271"/>
      <c r="F383" s="273"/>
    </row>
    <row r="384" spans="1:8" x14ac:dyDescent="0.2">
      <c r="A384" s="271"/>
      <c r="B384" s="271"/>
      <c r="C384" s="271"/>
      <c r="D384" s="272"/>
      <c r="E384" s="271"/>
      <c r="F384" s="273"/>
    </row>
    <row r="385" spans="1:6" x14ac:dyDescent="0.2">
      <c r="A385" s="271"/>
      <c r="B385" s="271"/>
      <c r="C385" s="271"/>
      <c r="D385" s="272"/>
      <c r="E385" s="271"/>
      <c r="F385" s="273"/>
    </row>
    <row r="386" spans="1:6" x14ac:dyDescent="0.2">
      <c r="A386" s="271"/>
      <c r="B386" s="271"/>
      <c r="C386" s="271"/>
      <c r="D386" s="272"/>
      <c r="E386" s="271"/>
      <c r="F386" s="273"/>
    </row>
    <row r="387" spans="1:6" x14ac:dyDescent="0.2">
      <c r="A387" s="271"/>
      <c r="B387" s="271"/>
      <c r="C387" s="271"/>
      <c r="D387" s="272"/>
      <c r="E387" s="271"/>
      <c r="F387" s="273"/>
    </row>
    <row r="388" spans="1:6" x14ac:dyDescent="0.2">
      <c r="A388" s="271"/>
      <c r="B388" s="271"/>
      <c r="C388" s="271"/>
      <c r="D388" s="272"/>
      <c r="E388" s="271"/>
      <c r="F388" s="273"/>
    </row>
    <row r="389" spans="1:6" x14ac:dyDescent="0.2">
      <c r="A389" s="271"/>
      <c r="B389" s="271"/>
      <c r="C389" s="271"/>
      <c r="D389" s="272"/>
      <c r="E389" s="271"/>
      <c r="F389" s="273"/>
    </row>
    <row r="390" spans="1:6" x14ac:dyDescent="0.2">
      <c r="A390" s="271"/>
      <c r="B390" s="271"/>
      <c r="C390" s="271"/>
      <c r="D390" s="272"/>
      <c r="E390" s="271"/>
      <c r="F390" s="273"/>
    </row>
    <row r="391" spans="1:6" x14ac:dyDescent="0.2">
      <c r="A391" s="271"/>
      <c r="B391" s="271"/>
      <c r="C391" s="271"/>
      <c r="D391" s="272"/>
      <c r="E391" s="271"/>
      <c r="F391" s="273"/>
    </row>
    <row r="392" spans="1:6" x14ac:dyDescent="0.2">
      <c r="A392" s="271"/>
      <c r="B392" s="271"/>
      <c r="C392" s="271"/>
      <c r="D392" s="272"/>
      <c r="E392" s="271"/>
      <c r="F392" s="273"/>
    </row>
    <row r="393" spans="1:6" x14ac:dyDescent="0.2">
      <c r="A393" s="271"/>
      <c r="B393" s="271"/>
      <c r="C393" s="271"/>
      <c r="D393" s="272"/>
      <c r="E393" s="271"/>
      <c r="F393" s="273"/>
    </row>
    <row r="394" spans="1:6" x14ac:dyDescent="0.2">
      <c r="A394" s="271"/>
      <c r="B394" s="271"/>
      <c r="C394" s="271"/>
      <c r="D394" s="272"/>
      <c r="E394" s="271"/>
      <c r="F394" s="273"/>
    </row>
    <row r="395" spans="1:6" x14ac:dyDescent="0.2">
      <c r="A395" s="271"/>
      <c r="B395" s="271"/>
      <c r="C395" s="271"/>
      <c r="D395" s="272"/>
      <c r="E395" s="271"/>
      <c r="F395" s="273"/>
    </row>
  </sheetData>
  <mergeCells count="53">
    <mergeCell ref="A335:A339"/>
    <mergeCell ref="A343:A347"/>
    <mergeCell ref="A350:A354"/>
    <mergeCell ref="A357:A361"/>
    <mergeCell ref="A364:A368"/>
    <mergeCell ref="A327:A331"/>
    <mergeCell ref="A249:A253"/>
    <mergeCell ref="A256:A260"/>
    <mergeCell ref="A263:A267"/>
    <mergeCell ref="A270:A274"/>
    <mergeCell ref="A277:A281"/>
    <mergeCell ref="A284:A288"/>
    <mergeCell ref="A291:A295"/>
    <mergeCell ref="A298:A302"/>
    <mergeCell ref="A305:A309"/>
    <mergeCell ref="A312:A316"/>
    <mergeCell ref="A319:A323"/>
    <mergeCell ref="A242:A246"/>
    <mergeCell ref="A164:A168"/>
    <mergeCell ref="A171:A175"/>
    <mergeCell ref="A178:A182"/>
    <mergeCell ref="A185:A189"/>
    <mergeCell ref="A192:A196"/>
    <mergeCell ref="A199:A203"/>
    <mergeCell ref="A206:A210"/>
    <mergeCell ref="A213:A217"/>
    <mergeCell ref="A220:A224"/>
    <mergeCell ref="A227:A231"/>
    <mergeCell ref="A234:A238"/>
    <mergeCell ref="A157:A161"/>
    <mergeCell ref="A76:A80"/>
    <mergeCell ref="A83:A87"/>
    <mergeCell ref="A91:A95"/>
    <mergeCell ref="A98:A102"/>
    <mergeCell ref="A106:A110"/>
    <mergeCell ref="A113:A117"/>
    <mergeCell ref="A120:A124"/>
    <mergeCell ref="A128:A132"/>
    <mergeCell ref="A135:A139"/>
    <mergeCell ref="A142:A146"/>
    <mergeCell ref="A149:A153"/>
    <mergeCell ref="A69:A73"/>
    <mergeCell ref="A1:E1"/>
    <mergeCell ref="A2:E2"/>
    <mergeCell ref="D6:E6"/>
    <mergeCell ref="A10:A14"/>
    <mergeCell ref="A17:A21"/>
    <mergeCell ref="A24:A28"/>
    <mergeCell ref="A31:A35"/>
    <mergeCell ref="A39:A45"/>
    <mergeCell ref="A48:A52"/>
    <mergeCell ref="A55:A59"/>
    <mergeCell ref="A62:A66"/>
  </mergeCells>
  <printOptions horizontalCentered="1"/>
  <pageMargins left="0.35433070866141736" right="0.11811023622047245" top="0.31496062992125984" bottom="0.39370078740157483" header="0.11811023622047245" footer="0.19685039370078741"/>
  <pageSetup paperSize="5" scale="90" orientation="portrait" horizontalDpi="4294967294"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8"/>
  <sheetViews>
    <sheetView view="pageBreakPreview" topLeftCell="B7" zoomScale="90" zoomScaleSheetLayoutView="90" workbookViewId="0">
      <selection activeCell="H19" sqref="H19:H20"/>
    </sheetView>
  </sheetViews>
  <sheetFormatPr defaultRowHeight="15" x14ac:dyDescent="0.25"/>
  <cols>
    <col min="1" max="1" width="0.5703125" style="104" hidden="1" customWidth="1"/>
    <col min="2" max="2" width="5.42578125" style="104" customWidth="1"/>
    <col min="3" max="3" width="25.5703125" style="104" customWidth="1"/>
    <col min="4" max="4" width="0.28515625" style="104" customWidth="1"/>
    <col min="5" max="5" width="21.7109375" style="104" hidden="1" customWidth="1"/>
    <col min="6" max="6" width="5.85546875" style="104" customWidth="1"/>
    <col min="7" max="7" width="46.140625" style="104" customWidth="1"/>
    <col min="8" max="8" width="18.42578125" style="104" customWidth="1"/>
    <col min="9" max="9" width="19.5703125" style="104" customWidth="1"/>
    <col min="10" max="10" width="19.7109375" style="104" customWidth="1"/>
    <col min="11" max="11" width="16.7109375" style="104" customWidth="1"/>
    <col min="12" max="12" width="18.7109375" style="104" customWidth="1"/>
    <col min="13" max="13" width="17.28515625" style="104" customWidth="1"/>
    <col min="14" max="14" width="16.42578125" style="104" customWidth="1"/>
    <col min="15" max="15" width="12.28515625" style="104" bestFit="1" customWidth="1"/>
    <col min="16" max="16384" width="9.140625" style="104"/>
  </cols>
  <sheetData>
    <row r="1" spans="2:19" ht="15.75" x14ac:dyDescent="0.25">
      <c r="B1" s="358" t="s">
        <v>402</v>
      </c>
      <c r="C1" s="358"/>
      <c r="D1" s="358"/>
      <c r="E1" s="358"/>
      <c r="F1" s="358"/>
      <c r="G1" s="358"/>
      <c r="H1" s="358"/>
      <c r="I1" s="358"/>
      <c r="J1" s="358"/>
      <c r="K1" s="358"/>
      <c r="L1" s="358"/>
      <c r="M1" s="358"/>
    </row>
    <row r="2" spans="2:19" ht="15.75" x14ac:dyDescent="0.25">
      <c r="B2" s="358" t="s">
        <v>479</v>
      </c>
      <c r="C2" s="358"/>
      <c r="D2" s="358"/>
      <c r="E2" s="358"/>
      <c r="F2" s="358"/>
      <c r="G2" s="358"/>
      <c r="H2" s="358"/>
      <c r="I2" s="358"/>
      <c r="J2" s="358"/>
      <c r="K2" s="358"/>
      <c r="L2" s="358"/>
      <c r="M2" s="358"/>
    </row>
    <row r="3" spans="2:19" ht="16.5" thickBot="1" x14ac:dyDescent="0.3">
      <c r="B3" s="359"/>
      <c r="C3" s="359"/>
      <c r="D3" s="359"/>
      <c r="E3" s="359"/>
      <c r="F3" s="359"/>
      <c r="G3" s="359"/>
      <c r="H3" s="359"/>
      <c r="I3" s="359"/>
      <c r="J3" s="359"/>
      <c r="K3" s="359"/>
      <c r="L3" s="359"/>
      <c r="M3" s="359"/>
    </row>
    <row r="4" spans="2:19" ht="15.75" thickBot="1" x14ac:dyDescent="0.3">
      <c r="B4" s="279"/>
      <c r="C4" s="280"/>
      <c r="D4" s="280"/>
      <c r="E4" s="280"/>
      <c r="F4" s="280"/>
      <c r="G4" s="280"/>
      <c r="H4" s="382">
        <v>2019</v>
      </c>
      <c r="I4" s="383"/>
      <c r="J4" s="384"/>
      <c r="K4" s="382">
        <v>2018</v>
      </c>
      <c r="L4" s="383"/>
      <c r="M4" s="384"/>
      <c r="N4" s="105"/>
      <c r="O4" s="105"/>
      <c r="P4" s="105"/>
      <c r="Q4" s="105"/>
      <c r="R4" s="105"/>
      <c r="S4" s="105"/>
    </row>
    <row r="5" spans="2:19" ht="29.25" customHeight="1" x14ac:dyDescent="0.25">
      <c r="B5" s="281" t="s">
        <v>350</v>
      </c>
      <c r="C5" s="360" t="s">
        <v>351</v>
      </c>
      <c r="D5" s="360" t="s">
        <v>352</v>
      </c>
      <c r="E5" s="360" t="s">
        <v>353</v>
      </c>
      <c r="F5" s="209"/>
      <c r="G5" s="211" t="s">
        <v>354</v>
      </c>
      <c r="H5" s="211" t="s">
        <v>468</v>
      </c>
      <c r="I5" s="369" t="s">
        <v>449</v>
      </c>
      <c r="J5" s="360" t="s">
        <v>469</v>
      </c>
      <c r="K5" s="360" t="s">
        <v>476</v>
      </c>
      <c r="L5" s="360" t="s">
        <v>477</v>
      </c>
      <c r="M5" s="380" t="s">
        <v>478</v>
      </c>
      <c r="N5" s="105"/>
      <c r="O5" s="105"/>
      <c r="P5" s="105"/>
      <c r="Q5" s="105"/>
      <c r="R5" s="105"/>
      <c r="S5" s="105"/>
    </row>
    <row r="6" spans="2:19" ht="30.75" customHeight="1" thickBot="1" x14ac:dyDescent="0.3">
      <c r="B6" s="282"/>
      <c r="C6" s="361"/>
      <c r="D6" s="362"/>
      <c r="E6" s="361"/>
      <c r="F6" s="210"/>
      <c r="G6" s="212"/>
      <c r="H6" s="212"/>
      <c r="I6" s="370"/>
      <c r="J6" s="362"/>
      <c r="K6" s="362"/>
      <c r="L6" s="361"/>
      <c r="M6" s="381"/>
      <c r="N6" s="105"/>
      <c r="O6" s="105"/>
      <c r="P6" s="105"/>
      <c r="Q6" s="105"/>
      <c r="R6" s="105"/>
      <c r="S6" s="105"/>
    </row>
    <row r="7" spans="2:19" x14ac:dyDescent="0.25">
      <c r="B7" s="283"/>
      <c r="C7" s="113"/>
      <c r="D7" s="208"/>
      <c r="E7" s="113"/>
      <c r="F7" s="113"/>
      <c r="G7" s="115"/>
      <c r="H7" s="115"/>
      <c r="I7" s="208"/>
      <c r="J7" s="115"/>
      <c r="K7" s="115"/>
      <c r="L7" s="113"/>
      <c r="M7" s="284">
        <f t="shared" ref="M7:M13" si="0">+L7-K7</f>
        <v>0</v>
      </c>
      <c r="N7" s="105"/>
      <c r="O7" s="105"/>
      <c r="P7" s="105"/>
      <c r="Q7" s="105"/>
      <c r="R7" s="105"/>
      <c r="S7" s="105"/>
    </row>
    <row r="8" spans="2:19" ht="27" customHeight="1" x14ac:dyDescent="0.25">
      <c r="B8" s="285"/>
      <c r="C8" s="208"/>
      <c r="D8" s="208"/>
      <c r="E8" s="208"/>
      <c r="F8" s="208"/>
      <c r="G8" s="118" t="s">
        <v>355</v>
      </c>
      <c r="H8" s="120">
        <f>+H10+H49+H63+H78</f>
        <v>19533000000</v>
      </c>
      <c r="I8" s="120">
        <f>+I10+I49+I63+I78</f>
        <v>9949429567</v>
      </c>
      <c r="J8" s="120">
        <f t="shared" ref="J8:K8" si="1">+J10+J49+J63+J78</f>
        <v>-8739570433</v>
      </c>
      <c r="K8" s="120">
        <f t="shared" si="1"/>
        <v>15315951234</v>
      </c>
      <c r="L8" s="120">
        <f>+L10+L49+L63+L78</f>
        <v>15315951234</v>
      </c>
      <c r="M8" s="286">
        <f>+M10+M49+M63+M78</f>
        <v>0</v>
      </c>
      <c r="N8" s="121">
        <f>+I8-4001082220</f>
        <v>5948347347</v>
      </c>
      <c r="O8" s="105"/>
      <c r="P8" s="105"/>
      <c r="Q8" s="105"/>
      <c r="R8" s="105"/>
      <c r="S8" s="105"/>
    </row>
    <row r="9" spans="2:19" x14ac:dyDescent="0.25">
      <c r="B9" s="285"/>
      <c r="C9" s="206" t="s">
        <v>451</v>
      </c>
      <c r="D9" s="208"/>
      <c r="E9" s="208"/>
      <c r="F9" s="208"/>
      <c r="G9" s="115"/>
      <c r="H9" s="208"/>
      <c r="I9" s="208"/>
      <c r="J9" s="208"/>
      <c r="K9" s="208"/>
      <c r="L9" s="208"/>
      <c r="M9" s="284">
        <f t="shared" si="0"/>
        <v>0</v>
      </c>
      <c r="N9" s="105"/>
      <c r="O9" s="105"/>
      <c r="P9" s="105"/>
      <c r="Q9" s="105"/>
      <c r="R9" s="105"/>
      <c r="S9" s="105"/>
    </row>
    <row r="10" spans="2:19" ht="18" x14ac:dyDescent="0.25">
      <c r="B10" s="287" t="s">
        <v>356</v>
      </c>
      <c r="C10" s="123"/>
      <c r="D10" s="123"/>
      <c r="E10" s="123"/>
      <c r="F10" s="123"/>
      <c r="G10" s="123"/>
      <c r="H10" s="124">
        <f>+H13+H31+H42</f>
        <v>4362000000</v>
      </c>
      <c r="I10" s="124">
        <f>+I13+I31+I42</f>
        <v>2690250000</v>
      </c>
      <c r="J10" s="124">
        <f t="shared" ref="J10:K10" si="2">+J13+J31+J42</f>
        <v>-1043750000</v>
      </c>
      <c r="K10" s="124">
        <f t="shared" si="2"/>
        <v>2467389574</v>
      </c>
      <c r="L10" s="124">
        <f>+L13+L31+L42</f>
        <v>3898539574</v>
      </c>
      <c r="M10" s="288">
        <f>+M13+M31+M42</f>
        <v>1431150000</v>
      </c>
      <c r="N10" s="121" t="e">
        <f>+#REF!+#REF!</f>
        <v>#REF!</v>
      </c>
      <c r="O10" s="105"/>
      <c r="P10" s="105"/>
      <c r="Q10" s="105"/>
      <c r="R10" s="105"/>
    </row>
    <row r="11" spans="2:19" x14ac:dyDescent="0.25">
      <c r="B11" s="285"/>
      <c r="C11" s="116" t="s">
        <v>357</v>
      </c>
      <c r="D11" s="116"/>
      <c r="E11" s="208"/>
      <c r="F11" s="208"/>
      <c r="G11" s="116"/>
      <c r="H11" s="125"/>
      <c r="I11" s="125"/>
      <c r="J11" s="125"/>
      <c r="K11" s="125"/>
      <c r="L11" s="125"/>
      <c r="M11" s="284">
        <f t="shared" si="0"/>
        <v>0</v>
      </c>
      <c r="N11" s="105"/>
      <c r="O11" s="105"/>
      <c r="P11" s="105"/>
      <c r="Q11" s="105"/>
      <c r="R11" s="105"/>
    </row>
    <row r="12" spans="2:19" x14ac:dyDescent="0.25">
      <c r="B12" s="285"/>
      <c r="C12" s="116"/>
      <c r="D12" s="116"/>
      <c r="E12" s="116"/>
      <c r="F12" s="116"/>
      <c r="G12" s="116"/>
      <c r="H12" s="125"/>
      <c r="I12" s="125"/>
      <c r="J12" s="125"/>
      <c r="K12" s="125"/>
      <c r="L12" s="125"/>
      <c r="M12" s="284">
        <f t="shared" si="0"/>
        <v>0</v>
      </c>
      <c r="N12" s="105"/>
      <c r="O12" s="105"/>
      <c r="P12" s="105"/>
      <c r="Q12" s="105"/>
      <c r="R12" s="105"/>
    </row>
    <row r="13" spans="2:19" x14ac:dyDescent="0.25">
      <c r="B13" s="289">
        <v>1</v>
      </c>
      <c r="C13" s="116" t="s">
        <v>358</v>
      </c>
      <c r="D13" s="116"/>
      <c r="E13" s="116"/>
      <c r="F13" s="127"/>
      <c r="G13" s="127"/>
      <c r="H13" s="128">
        <f>SUM(H14:H29)</f>
        <v>2672000000</v>
      </c>
      <c r="I13" s="128">
        <f t="shared" ref="I13:L13" si="3">SUM(I14:I29)</f>
        <v>1473000000</v>
      </c>
      <c r="J13" s="128">
        <f t="shared" si="3"/>
        <v>-896000000</v>
      </c>
      <c r="K13" s="128">
        <f t="shared" si="3"/>
        <v>1343663688</v>
      </c>
      <c r="L13" s="128">
        <f t="shared" si="3"/>
        <v>1789188688</v>
      </c>
      <c r="M13" s="290">
        <f t="shared" si="0"/>
        <v>445525000</v>
      </c>
      <c r="N13" s="121" t="e">
        <f>SUM(#REF!)</f>
        <v>#REF!</v>
      </c>
      <c r="O13" s="105"/>
      <c r="P13" s="105"/>
      <c r="Q13" s="105"/>
      <c r="R13" s="105"/>
    </row>
    <row r="14" spans="2:19" x14ac:dyDescent="0.25">
      <c r="B14" s="285"/>
      <c r="C14" s="116" t="s">
        <v>404</v>
      </c>
      <c r="D14" s="116" t="s">
        <v>359</v>
      </c>
      <c r="E14" s="357" t="s">
        <v>360</v>
      </c>
      <c r="F14" s="208">
        <v>1</v>
      </c>
      <c r="G14" s="116" t="s">
        <v>361</v>
      </c>
      <c r="H14" s="119">
        <v>18000000</v>
      </c>
      <c r="I14" s="119">
        <v>18000000</v>
      </c>
      <c r="J14" s="119">
        <f>+I14-H14</f>
        <v>0</v>
      </c>
      <c r="K14" s="119">
        <v>9285000</v>
      </c>
      <c r="L14" s="130">
        <v>4385000</v>
      </c>
      <c r="M14" s="284">
        <f>+L14-K14</f>
        <v>-4900000</v>
      </c>
      <c r="N14" s="105"/>
      <c r="O14" s="105"/>
      <c r="P14" s="105"/>
      <c r="Q14" s="105"/>
      <c r="R14" s="105"/>
    </row>
    <row r="15" spans="2:19" ht="34.5" customHeight="1" x14ac:dyDescent="0.25">
      <c r="B15" s="285"/>
      <c r="C15" s="131" t="s">
        <v>405</v>
      </c>
      <c r="D15" s="131" t="s">
        <v>362</v>
      </c>
      <c r="E15" s="357"/>
      <c r="F15" s="208">
        <v>2</v>
      </c>
      <c r="G15" s="132" t="s">
        <v>363</v>
      </c>
      <c r="H15" s="119">
        <v>303000000</v>
      </c>
      <c r="I15" s="119">
        <v>220000000</v>
      </c>
      <c r="J15" s="119">
        <f t="shared" ref="J15:J27" si="4">+I15-H15</f>
        <v>-83000000</v>
      </c>
      <c r="K15" s="119">
        <v>200000000</v>
      </c>
      <c r="L15" s="133">
        <v>212800000</v>
      </c>
      <c r="M15" s="284">
        <f t="shared" ref="M15:M29" si="5">+L15-K15</f>
        <v>12800000</v>
      </c>
      <c r="N15" s="105"/>
      <c r="O15" s="105"/>
      <c r="P15" s="105"/>
      <c r="Q15" s="105"/>
      <c r="R15" s="105"/>
    </row>
    <row r="16" spans="2:19" ht="39" customHeight="1" x14ac:dyDescent="0.25">
      <c r="B16" s="285"/>
      <c r="C16" s="131"/>
      <c r="D16" s="131"/>
      <c r="E16" s="208"/>
      <c r="F16" s="208">
        <v>3</v>
      </c>
      <c r="G16" s="204" t="s">
        <v>406</v>
      </c>
      <c r="H16" s="119">
        <v>146000000</v>
      </c>
      <c r="I16" s="119"/>
      <c r="J16" s="119">
        <f t="shared" si="4"/>
        <v>-146000000</v>
      </c>
      <c r="K16" s="119">
        <v>28000000</v>
      </c>
      <c r="L16" s="133">
        <v>36500000</v>
      </c>
      <c r="M16" s="284">
        <f t="shared" si="5"/>
        <v>8500000</v>
      </c>
      <c r="N16" s="105"/>
      <c r="O16" s="105"/>
      <c r="P16" s="105"/>
      <c r="Q16" s="105"/>
      <c r="R16" s="105"/>
    </row>
    <row r="17" spans="2:19" ht="28.5" x14ac:dyDescent="0.25">
      <c r="B17" s="285"/>
      <c r="C17" s="131"/>
      <c r="D17" s="131"/>
      <c r="E17" s="208"/>
      <c r="F17" s="208">
        <v>4</v>
      </c>
      <c r="G17" s="207" t="s">
        <v>367</v>
      </c>
      <c r="H17" s="205">
        <v>18000000</v>
      </c>
      <c r="I17" s="205">
        <v>18000000</v>
      </c>
      <c r="J17" s="119">
        <f t="shared" si="4"/>
        <v>0</v>
      </c>
      <c r="K17" s="205">
        <v>15300000</v>
      </c>
      <c r="L17" s="135">
        <v>15300000</v>
      </c>
      <c r="M17" s="284">
        <f t="shared" si="5"/>
        <v>0</v>
      </c>
      <c r="N17" s="105"/>
      <c r="O17" s="105"/>
      <c r="P17" s="105"/>
      <c r="Q17" s="105"/>
      <c r="R17" s="105"/>
    </row>
    <row r="18" spans="2:19" ht="27.75" customHeight="1" x14ac:dyDescent="0.25">
      <c r="B18" s="285"/>
      <c r="C18" s="131"/>
      <c r="D18" s="131"/>
      <c r="E18" s="208"/>
      <c r="F18" s="208">
        <v>5</v>
      </c>
      <c r="G18" s="134" t="s">
        <v>368</v>
      </c>
      <c r="H18" s="119">
        <v>42000000</v>
      </c>
      <c r="I18" s="119">
        <v>40000000</v>
      </c>
      <c r="J18" s="119">
        <f t="shared" si="4"/>
        <v>-2000000</v>
      </c>
      <c r="K18" s="119">
        <v>30000000</v>
      </c>
      <c r="L18" s="130">
        <v>28440000</v>
      </c>
      <c r="M18" s="284">
        <f t="shared" si="5"/>
        <v>-1560000</v>
      </c>
      <c r="N18" s="105"/>
      <c r="O18" s="105"/>
      <c r="P18" s="105"/>
      <c r="Q18" s="105"/>
      <c r="R18" s="105"/>
    </row>
    <row r="19" spans="2:19" ht="44.25" customHeight="1" x14ac:dyDescent="0.25">
      <c r="B19" s="285"/>
      <c r="C19" s="131"/>
      <c r="D19" s="131"/>
      <c r="E19" s="208"/>
      <c r="F19" s="208">
        <v>6</v>
      </c>
      <c r="G19" s="204" t="s">
        <v>372</v>
      </c>
      <c r="H19" s="119">
        <v>164000000</v>
      </c>
      <c r="I19" s="119">
        <v>60000000</v>
      </c>
      <c r="J19" s="119">
        <f t="shared" si="4"/>
        <v>-104000000</v>
      </c>
      <c r="K19" s="119">
        <v>45000000</v>
      </c>
      <c r="L19" s="130">
        <v>50525000</v>
      </c>
      <c r="M19" s="284">
        <f t="shared" si="5"/>
        <v>5525000</v>
      </c>
      <c r="N19" s="105"/>
      <c r="O19" s="105"/>
      <c r="P19" s="105"/>
      <c r="Q19" s="105"/>
      <c r="R19" s="105"/>
    </row>
    <row r="20" spans="2:19" ht="31.5" customHeight="1" x14ac:dyDescent="0.25">
      <c r="B20" s="285"/>
      <c r="C20" s="131"/>
      <c r="D20" s="131"/>
      <c r="E20" s="208"/>
      <c r="F20" s="208">
        <v>7</v>
      </c>
      <c r="G20" s="204" t="s">
        <v>407</v>
      </c>
      <c r="H20" s="119">
        <v>8000000</v>
      </c>
      <c r="I20" s="119">
        <v>6000000</v>
      </c>
      <c r="J20" s="119">
        <f t="shared" si="4"/>
        <v>-2000000</v>
      </c>
      <c r="K20" s="119">
        <v>8000000</v>
      </c>
      <c r="L20" s="130">
        <v>3550000</v>
      </c>
      <c r="M20" s="284">
        <f t="shared" si="5"/>
        <v>-4450000</v>
      </c>
      <c r="N20" s="105"/>
      <c r="O20" s="105"/>
      <c r="P20" s="105"/>
      <c r="Q20" s="105"/>
      <c r="R20" s="105"/>
    </row>
    <row r="21" spans="2:19" ht="47.25" customHeight="1" x14ac:dyDescent="0.25">
      <c r="B21" s="285"/>
      <c r="C21" s="116"/>
      <c r="D21" s="116"/>
      <c r="E21" s="116"/>
      <c r="F21" s="115">
        <v>8</v>
      </c>
      <c r="G21" s="204" t="s">
        <v>450</v>
      </c>
      <c r="H21" s="205">
        <v>723000000</v>
      </c>
      <c r="I21" s="278">
        <v>654000000</v>
      </c>
      <c r="J21" s="119">
        <f t="shared" si="4"/>
        <v>-69000000</v>
      </c>
      <c r="K21" s="205">
        <f>151285744+282446957+219345987</f>
        <v>653078688</v>
      </c>
      <c r="L21" s="135">
        <f>161285744+220674461+243590156</f>
        <v>625550361</v>
      </c>
      <c r="M21" s="284">
        <f t="shared" si="5"/>
        <v>-27528327</v>
      </c>
      <c r="N21" s="105"/>
      <c r="O21" s="105"/>
      <c r="P21" s="105"/>
      <c r="Q21" s="105"/>
      <c r="R21" s="105"/>
    </row>
    <row r="22" spans="2:19" ht="29.25" x14ac:dyDescent="0.25">
      <c r="B22" s="285"/>
      <c r="C22" s="116"/>
      <c r="D22" s="116"/>
      <c r="E22" s="116"/>
      <c r="F22" s="115">
        <v>11</v>
      </c>
      <c r="G22" s="136" t="s">
        <v>375</v>
      </c>
      <c r="H22" s="119">
        <v>425000000</v>
      </c>
      <c r="I22" s="119">
        <v>225000000</v>
      </c>
      <c r="J22" s="119">
        <f t="shared" si="4"/>
        <v>-200000000</v>
      </c>
      <c r="K22" s="119">
        <v>295000000</v>
      </c>
      <c r="L22" s="130">
        <v>329888327</v>
      </c>
      <c r="M22" s="284">
        <f t="shared" si="5"/>
        <v>34888327</v>
      </c>
      <c r="N22" s="105"/>
      <c r="O22" s="105"/>
      <c r="P22" s="105"/>
      <c r="Q22" s="105"/>
      <c r="R22" s="105"/>
      <c r="S22" s="105"/>
    </row>
    <row r="23" spans="2:19" ht="29.25" x14ac:dyDescent="0.25">
      <c r="B23" s="285"/>
      <c r="C23" s="116"/>
      <c r="D23" s="116"/>
      <c r="E23" s="116"/>
      <c r="F23" s="115">
        <v>12</v>
      </c>
      <c r="G23" s="136" t="s">
        <v>376</v>
      </c>
      <c r="H23" s="119">
        <v>36000000</v>
      </c>
      <c r="I23" s="119">
        <v>36000000</v>
      </c>
      <c r="J23" s="119">
        <f t="shared" si="4"/>
        <v>0</v>
      </c>
      <c r="K23" s="119">
        <v>15000000</v>
      </c>
      <c r="L23" s="130">
        <v>13250000</v>
      </c>
      <c r="M23" s="284">
        <f t="shared" si="5"/>
        <v>-1750000</v>
      </c>
      <c r="N23" s="105"/>
      <c r="O23" s="105"/>
      <c r="P23" s="105"/>
      <c r="Q23" s="105"/>
      <c r="R23" s="105"/>
      <c r="S23" s="105"/>
    </row>
    <row r="24" spans="2:19" ht="29.25" x14ac:dyDescent="0.25">
      <c r="B24" s="285"/>
      <c r="C24" s="116"/>
      <c r="D24" s="116"/>
      <c r="E24" s="116"/>
      <c r="F24" s="115">
        <v>13</v>
      </c>
      <c r="G24" s="136" t="s">
        <v>378</v>
      </c>
      <c r="H24" s="119">
        <v>49000000</v>
      </c>
      <c r="I24" s="119">
        <v>45000000</v>
      </c>
      <c r="J24" s="119">
        <f t="shared" si="4"/>
        <v>-4000000</v>
      </c>
      <c r="K24" s="119">
        <v>45000000</v>
      </c>
      <c r="L24" s="130">
        <v>39000000</v>
      </c>
      <c r="M24" s="284">
        <f t="shared" si="5"/>
        <v>-6000000</v>
      </c>
      <c r="N24" s="105"/>
      <c r="O24" s="105"/>
      <c r="P24" s="105"/>
      <c r="Q24" s="105"/>
      <c r="R24" s="105"/>
      <c r="S24" s="105"/>
    </row>
    <row r="25" spans="2:19" ht="29.25" x14ac:dyDescent="0.25">
      <c r="B25" s="285"/>
      <c r="C25" s="116"/>
      <c r="D25" s="116"/>
      <c r="E25" s="116"/>
      <c r="F25" s="115">
        <v>14</v>
      </c>
      <c r="G25" s="204" t="s">
        <v>435</v>
      </c>
      <c r="H25" s="119">
        <v>176000000</v>
      </c>
      <c r="I25" s="119">
        <v>51000000</v>
      </c>
      <c r="J25" s="119">
        <f t="shared" si="4"/>
        <v>-125000000</v>
      </c>
      <c r="K25" s="119">
        <v>0</v>
      </c>
      <c r="L25" s="130">
        <v>0</v>
      </c>
      <c r="M25" s="284">
        <f t="shared" si="5"/>
        <v>0</v>
      </c>
      <c r="N25" s="105"/>
      <c r="O25" s="105"/>
      <c r="P25" s="105"/>
      <c r="Q25" s="105"/>
      <c r="R25" s="105"/>
      <c r="S25" s="105"/>
    </row>
    <row r="26" spans="2:19" ht="29.25" x14ac:dyDescent="0.25">
      <c r="B26" s="285"/>
      <c r="C26" s="116"/>
      <c r="D26" s="116"/>
      <c r="E26" s="116"/>
      <c r="F26" s="115">
        <v>15</v>
      </c>
      <c r="G26" s="204" t="s">
        <v>436</v>
      </c>
      <c r="H26" s="119">
        <v>140000000</v>
      </c>
      <c r="I26" s="119">
        <v>100000000</v>
      </c>
      <c r="J26" s="119">
        <f t="shared" si="4"/>
        <v>-40000000</v>
      </c>
      <c r="K26" s="119">
        <v>0</v>
      </c>
      <c r="L26" s="130">
        <v>235000000</v>
      </c>
      <c r="M26" s="284">
        <f t="shared" si="5"/>
        <v>235000000</v>
      </c>
      <c r="N26" s="105"/>
      <c r="O26" s="105"/>
      <c r="P26" s="105"/>
      <c r="Q26" s="105"/>
      <c r="R26" s="105"/>
      <c r="S26" s="105"/>
    </row>
    <row r="27" spans="2:19" ht="29.25" x14ac:dyDescent="0.25">
      <c r="B27" s="285"/>
      <c r="C27" s="116"/>
      <c r="D27" s="116"/>
      <c r="E27" s="116"/>
      <c r="F27" s="115">
        <v>16</v>
      </c>
      <c r="G27" s="204" t="s">
        <v>437</v>
      </c>
      <c r="H27" s="119">
        <v>121000000</v>
      </c>
      <c r="I27" s="119">
        <v>0</v>
      </c>
      <c r="J27" s="119">
        <f t="shared" si="4"/>
        <v>-121000000</v>
      </c>
      <c r="K27" s="119">
        <v>0</v>
      </c>
      <c r="L27" s="130">
        <v>195000000</v>
      </c>
      <c r="M27" s="284">
        <f t="shared" si="5"/>
        <v>195000000</v>
      </c>
      <c r="N27" s="105"/>
      <c r="O27" s="105"/>
      <c r="P27" s="105"/>
      <c r="Q27" s="105"/>
      <c r="R27" s="105"/>
      <c r="S27" s="105"/>
    </row>
    <row r="28" spans="2:19" x14ac:dyDescent="0.25">
      <c r="B28" s="285"/>
      <c r="C28" s="116"/>
      <c r="D28" s="116"/>
      <c r="E28" s="116"/>
      <c r="F28" s="115">
        <v>17</v>
      </c>
      <c r="G28" s="116" t="s">
        <v>471</v>
      </c>
      <c r="H28" s="119">
        <v>182000000</v>
      </c>
      <c r="I28" s="119">
        <v>0</v>
      </c>
      <c r="J28" s="119"/>
      <c r="K28" s="119">
        <v>0</v>
      </c>
      <c r="L28" s="130">
        <v>0</v>
      </c>
      <c r="M28" s="284">
        <f t="shared" si="5"/>
        <v>0</v>
      </c>
      <c r="N28" s="105"/>
      <c r="O28" s="105"/>
      <c r="P28" s="105"/>
      <c r="Q28" s="105"/>
      <c r="R28" s="105"/>
      <c r="S28" s="105"/>
    </row>
    <row r="29" spans="2:19" x14ac:dyDescent="0.25">
      <c r="B29" s="285"/>
      <c r="C29" s="116"/>
      <c r="D29" s="116"/>
      <c r="E29" s="116"/>
      <c r="F29" s="115">
        <v>18</v>
      </c>
      <c r="G29" s="116" t="s">
        <v>473</v>
      </c>
      <c r="H29" s="119">
        <v>121000000</v>
      </c>
      <c r="I29" s="119">
        <v>0</v>
      </c>
      <c r="J29" s="119"/>
      <c r="K29" s="119"/>
      <c r="L29" s="130">
        <v>0</v>
      </c>
      <c r="M29" s="284">
        <f t="shared" si="5"/>
        <v>0</v>
      </c>
      <c r="N29" s="105"/>
      <c r="O29" s="105"/>
      <c r="P29" s="105"/>
      <c r="Q29" s="105"/>
      <c r="R29" s="105"/>
      <c r="S29" s="105"/>
    </row>
    <row r="30" spans="2:19" x14ac:dyDescent="0.25">
      <c r="B30" s="285"/>
      <c r="C30" s="116"/>
      <c r="D30" s="116"/>
      <c r="E30" s="116"/>
      <c r="F30" s="115"/>
      <c r="G30" s="116"/>
      <c r="H30" s="119"/>
      <c r="I30" s="119"/>
      <c r="J30" s="119"/>
      <c r="K30" s="119"/>
      <c r="L30" s="130"/>
      <c r="M30" s="284"/>
      <c r="N30" s="105"/>
      <c r="O30" s="105"/>
      <c r="P30" s="105"/>
      <c r="Q30" s="105"/>
      <c r="R30" s="105"/>
      <c r="S30" s="105"/>
    </row>
    <row r="31" spans="2:19" x14ac:dyDescent="0.25">
      <c r="B31" s="289">
        <v>1</v>
      </c>
      <c r="C31" s="116" t="s">
        <v>358</v>
      </c>
      <c r="D31" s="116"/>
      <c r="E31" s="116"/>
      <c r="F31" s="127"/>
      <c r="G31" s="127"/>
      <c r="H31" s="128">
        <f>SUM(H32:H40)</f>
        <v>1076000000</v>
      </c>
      <c r="I31" s="128">
        <f t="shared" ref="I31:M31" si="6">SUM(I32:I40)</f>
        <v>624250000</v>
      </c>
      <c r="J31" s="128">
        <f t="shared" si="6"/>
        <v>-126750000</v>
      </c>
      <c r="K31" s="128">
        <f t="shared" si="6"/>
        <v>610689956</v>
      </c>
      <c r="L31" s="128">
        <f t="shared" si="6"/>
        <v>1611689956</v>
      </c>
      <c r="M31" s="291">
        <f t="shared" si="6"/>
        <v>1001000000</v>
      </c>
      <c r="N31" s="121" t="e">
        <f>SUM(#REF!)</f>
        <v>#REF!</v>
      </c>
      <c r="O31" s="105"/>
      <c r="P31" s="105"/>
      <c r="Q31" s="105"/>
      <c r="R31" s="105"/>
      <c r="S31" s="105"/>
    </row>
    <row r="32" spans="2:19" ht="25.5" customHeight="1" x14ac:dyDescent="0.25">
      <c r="B32" s="285"/>
      <c r="C32" s="116" t="s">
        <v>409</v>
      </c>
      <c r="D32" s="116" t="s">
        <v>359</v>
      </c>
      <c r="E32" s="357" t="s">
        <v>360</v>
      </c>
      <c r="F32" s="208">
        <v>19</v>
      </c>
      <c r="G32" s="116" t="s">
        <v>365</v>
      </c>
      <c r="H32" s="119">
        <v>55000000</v>
      </c>
      <c r="I32" s="119">
        <v>55000000</v>
      </c>
      <c r="J32" s="119">
        <f t="shared" ref="J32:J39" si="7">+I32-H32</f>
        <v>0</v>
      </c>
      <c r="K32" s="119">
        <v>44909156</v>
      </c>
      <c r="L32" s="130">
        <v>52898656</v>
      </c>
      <c r="M32" s="284">
        <f t="shared" ref="M32:M40" si="8">+L32-K32</f>
        <v>7989500</v>
      </c>
      <c r="N32" s="105"/>
      <c r="O32" s="105"/>
      <c r="P32" s="105"/>
      <c r="Q32" s="105"/>
      <c r="R32" s="105"/>
      <c r="S32" s="105"/>
    </row>
    <row r="33" spans="2:19" ht="27" customHeight="1" x14ac:dyDescent="0.25">
      <c r="B33" s="285"/>
      <c r="C33" s="131" t="s">
        <v>410</v>
      </c>
      <c r="D33" s="131" t="s">
        <v>362</v>
      </c>
      <c r="E33" s="357"/>
      <c r="F33" s="208">
        <v>20</v>
      </c>
      <c r="G33" s="116" t="s">
        <v>366</v>
      </c>
      <c r="H33" s="119">
        <v>51000000</v>
      </c>
      <c r="I33" s="119">
        <v>51000000</v>
      </c>
      <c r="J33" s="119">
        <f t="shared" si="7"/>
        <v>0</v>
      </c>
      <c r="K33" s="119">
        <v>47000000</v>
      </c>
      <c r="L33" s="130">
        <v>47000000</v>
      </c>
      <c r="M33" s="284">
        <f t="shared" si="8"/>
        <v>0</v>
      </c>
      <c r="N33" s="105"/>
      <c r="O33" s="105"/>
      <c r="P33" s="105"/>
      <c r="Q33" s="105"/>
      <c r="R33" s="105"/>
      <c r="S33" s="105"/>
    </row>
    <row r="34" spans="2:19" ht="27" customHeight="1" x14ac:dyDescent="0.25">
      <c r="B34" s="285"/>
      <c r="C34" s="116"/>
      <c r="D34" s="116"/>
      <c r="E34" s="116"/>
      <c r="F34" s="115">
        <v>21</v>
      </c>
      <c r="G34" s="134" t="s">
        <v>370</v>
      </c>
      <c r="H34" s="119">
        <v>390000000</v>
      </c>
      <c r="I34" s="119">
        <v>300000000</v>
      </c>
      <c r="J34" s="119">
        <f t="shared" si="7"/>
        <v>-90000000</v>
      </c>
      <c r="K34" s="119">
        <v>352280800</v>
      </c>
      <c r="L34" s="135">
        <f>467280800+65000000</f>
        <v>532280800</v>
      </c>
      <c r="M34" s="284">
        <f t="shared" si="8"/>
        <v>180000000</v>
      </c>
      <c r="N34" s="105"/>
      <c r="O34" s="105"/>
      <c r="P34" s="105"/>
      <c r="Q34" s="105"/>
      <c r="R34" s="105"/>
      <c r="S34" s="105"/>
    </row>
    <row r="35" spans="2:19" ht="23.25" customHeight="1" x14ac:dyDescent="0.25">
      <c r="B35" s="285"/>
      <c r="C35" s="116"/>
      <c r="D35" s="116"/>
      <c r="E35" s="116"/>
      <c r="F35" s="115">
        <v>22</v>
      </c>
      <c r="G35" s="116" t="s">
        <v>369</v>
      </c>
      <c r="H35" s="119">
        <v>42000000</v>
      </c>
      <c r="I35" s="119">
        <v>42000000</v>
      </c>
      <c r="J35" s="119">
        <f t="shared" si="7"/>
        <v>0</v>
      </c>
      <c r="K35" s="119">
        <v>39000000</v>
      </c>
      <c r="L35" s="130">
        <v>39000000</v>
      </c>
      <c r="M35" s="284">
        <f t="shared" si="8"/>
        <v>0</v>
      </c>
      <c r="N35" s="105"/>
      <c r="O35" s="105"/>
      <c r="P35" s="105"/>
      <c r="Q35" s="105"/>
      <c r="R35" s="105"/>
      <c r="S35" s="105"/>
    </row>
    <row r="36" spans="2:19" ht="27.75" customHeight="1" x14ac:dyDescent="0.25">
      <c r="B36" s="285"/>
      <c r="C36" s="116"/>
      <c r="D36" s="116"/>
      <c r="E36" s="116"/>
      <c r="F36" s="115">
        <v>23</v>
      </c>
      <c r="G36" s="116" t="s">
        <v>373</v>
      </c>
      <c r="H36" s="119">
        <v>24000000</v>
      </c>
      <c r="I36" s="119">
        <v>10000000</v>
      </c>
      <c r="J36" s="119">
        <f t="shared" si="7"/>
        <v>-14000000</v>
      </c>
      <c r="K36" s="119">
        <v>7500000</v>
      </c>
      <c r="L36" s="130">
        <v>7500000</v>
      </c>
      <c r="M36" s="284">
        <f t="shared" si="8"/>
        <v>0</v>
      </c>
      <c r="N36" s="105"/>
      <c r="O36" s="105"/>
      <c r="P36" s="105"/>
      <c r="Q36" s="105"/>
      <c r="R36" s="105"/>
      <c r="S36" s="105"/>
    </row>
    <row r="37" spans="2:19" ht="24.75" customHeight="1" x14ac:dyDescent="0.25">
      <c r="B37" s="285"/>
      <c r="C37" s="116"/>
      <c r="D37" s="116"/>
      <c r="E37" s="116"/>
      <c r="F37" s="115">
        <v>24</v>
      </c>
      <c r="G37" s="134" t="s">
        <v>374</v>
      </c>
      <c r="H37" s="119">
        <v>79000000</v>
      </c>
      <c r="I37" s="119">
        <v>125000000</v>
      </c>
      <c r="J37" s="119">
        <f t="shared" si="7"/>
        <v>46000000</v>
      </c>
      <c r="K37" s="119">
        <v>50000000</v>
      </c>
      <c r="L37" s="130">
        <v>311310500</v>
      </c>
      <c r="M37" s="284">
        <f t="shared" si="8"/>
        <v>261310500</v>
      </c>
      <c r="N37" s="105"/>
      <c r="O37" s="105"/>
      <c r="P37" s="105"/>
      <c r="Q37" s="105"/>
      <c r="R37" s="105"/>
      <c r="S37" s="105"/>
    </row>
    <row r="38" spans="2:19" ht="29.25" x14ac:dyDescent="0.25">
      <c r="B38" s="285"/>
      <c r="C38" s="116"/>
      <c r="D38" s="116"/>
      <c r="E38" s="116"/>
      <c r="F38" s="115">
        <v>25</v>
      </c>
      <c r="G38" s="136" t="s">
        <v>377</v>
      </c>
      <c r="H38" s="119">
        <v>55000000</v>
      </c>
      <c r="I38" s="119">
        <v>0</v>
      </c>
      <c r="J38" s="119">
        <f t="shared" si="7"/>
        <v>-55000000</v>
      </c>
      <c r="K38" s="119">
        <v>25000000</v>
      </c>
      <c r="L38" s="130">
        <v>30700000</v>
      </c>
      <c r="M38" s="284">
        <f t="shared" si="8"/>
        <v>5700000</v>
      </c>
      <c r="N38" s="105"/>
      <c r="O38" s="105"/>
      <c r="P38" s="105"/>
      <c r="Q38" s="105"/>
      <c r="R38" s="105"/>
      <c r="S38" s="105"/>
    </row>
    <row r="39" spans="2:19" ht="29.25" x14ac:dyDescent="0.25">
      <c r="B39" s="285"/>
      <c r="C39" s="116"/>
      <c r="D39" s="116"/>
      <c r="E39" s="116"/>
      <c r="F39" s="115">
        <v>26</v>
      </c>
      <c r="G39" s="136" t="s">
        <v>379</v>
      </c>
      <c r="H39" s="119">
        <v>55000000</v>
      </c>
      <c r="I39" s="119">
        <v>41250000</v>
      </c>
      <c r="J39" s="119">
        <f t="shared" si="7"/>
        <v>-13750000</v>
      </c>
      <c r="K39" s="119">
        <v>45000000</v>
      </c>
      <c r="L39" s="130">
        <v>45000000</v>
      </c>
      <c r="M39" s="284">
        <f t="shared" si="8"/>
        <v>0</v>
      </c>
      <c r="N39" s="105"/>
      <c r="O39" s="105"/>
      <c r="P39" s="105"/>
      <c r="Q39" s="105"/>
      <c r="R39" s="105"/>
      <c r="S39" s="105"/>
    </row>
    <row r="40" spans="2:19" x14ac:dyDescent="0.25">
      <c r="B40" s="285"/>
      <c r="C40" s="116"/>
      <c r="D40" s="116"/>
      <c r="E40" s="116"/>
      <c r="F40" s="115">
        <v>27</v>
      </c>
      <c r="G40" s="136" t="s">
        <v>472</v>
      </c>
      <c r="H40" s="119">
        <v>325000000</v>
      </c>
      <c r="I40" s="119">
        <v>0</v>
      </c>
      <c r="J40" s="119"/>
      <c r="K40" s="119">
        <v>0</v>
      </c>
      <c r="L40" s="130">
        <v>546000000</v>
      </c>
      <c r="M40" s="284">
        <f t="shared" si="8"/>
        <v>546000000</v>
      </c>
      <c r="N40" s="105"/>
      <c r="O40" s="105"/>
      <c r="P40" s="105"/>
      <c r="Q40" s="105"/>
      <c r="R40" s="105"/>
      <c r="S40" s="105"/>
    </row>
    <row r="41" spans="2:19" x14ac:dyDescent="0.25">
      <c r="B41" s="285"/>
      <c r="C41" s="116"/>
      <c r="D41" s="116"/>
      <c r="E41" s="116"/>
      <c r="F41" s="115"/>
      <c r="G41" s="139"/>
      <c r="H41" s="130"/>
      <c r="I41" s="130"/>
      <c r="J41" s="130"/>
      <c r="K41" s="130"/>
      <c r="L41" s="130"/>
      <c r="M41" s="284"/>
      <c r="N41" s="105"/>
      <c r="O41" s="105"/>
      <c r="P41" s="105"/>
      <c r="Q41" s="105"/>
      <c r="R41" s="105"/>
      <c r="S41" s="105"/>
    </row>
    <row r="42" spans="2:19" x14ac:dyDescent="0.25">
      <c r="B42" s="285">
        <v>2</v>
      </c>
      <c r="C42" s="116" t="s">
        <v>358</v>
      </c>
      <c r="D42" s="116"/>
      <c r="E42" s="116"/>
      <c r="F42" s="140"/>
      <c r="G42" s="141"/>
      <c r="H42" s="128">
        <f>SUM(H43:H47)</f>
        <v>614000000</v>
      </c>
      <c r="I42" s="128">
        <f>SUM(I43:I47)</f>
        <v>593000000</v>
      </c>
      <c r="J42" s="128">
        <f t="shared" ref="J42:K42" si="9">SUM(J43:J47)</f>
        <v>-21000000</v>
      </c>
      <c r="K42" s="128">
        <f t="shared" si="9"/>
        <v>513035930</v>
      </c>
      <c r="L42" s="128">
        <f>SUM(L43:L47)</f>
        <v>497660930</v>
      </c>
      <c r="M42" s="291">
        <f>SUM(M43:M47)</f>
        <v>-15375000</v>
      </c>
      <c r="N42" s="121" t="e">
        <f>SUM(#REF!)</f>
        <v>#REF!</v>
      </c>
      <c r="O42" s="105"/>
      <c r="P42" s="105"/>
      <c r="Q42" s="105"/>
      <c r="R42" s="105"/>
      <c r="S42" s="105"/>
    </row>
    <row r="43" spans="2:19" ht="28.5" x14ac:dyDescent="0.25">
      <c r="B43" s="285"/>
      <c r="C43" s="116" t="s">
        <v>411</v>
      </c>
      <c r="D43" s="116"/>
      <c r="E43" s="116"/>
      <c r="F43" s="115">
        <v>28</v>
      </c>
      <c r="G43" s="139" t="s">
        <v>380</v>
      </c>
      <c r="H43" s="130">
        <v>97000000</v>
      </c>
      <c r="I43" s="130">
        <v>50000000</v>
      </c>
      <c r="J43" s="119">
        <f t="shared" ref="J43:J47" si="10">+I43-H43</f>
        <v>-47000000</v>
      </c>
      <c r="K43" s="130">
        <v>43367500</v>
      </c>
      <c r="L43" s="130">
        <v>43367500</v>
      </c>
      <c r="M43" s="284">
        <f t="shared" ref="M43:M47" si="11">+L43-K43</f>
        <v>0</v>
      </c>
      <c r="N43" s="121"/>
      <c r="O43" s="105"/>
      <c r="P43" s="105"/>
      <c r="Q43" s="105"/>
      <c r="R43" s="105"/>
      <c r="S43" s="105"/>
    </row>
    <row r="44" spans="2:19" ht="33" customHeight="1" x14ac:dyDescent="0.25">
      <c r="B44" s="285"/>
      <c r="C44" s="116" t="s">
        <v>412</v>
      </c>
      <c r="D44" s="116"/>
      <c r="E44" s="116"/>
      <c r="F44" s="115">
        <v>29</v>
      </c>
      <c r="G44" s="139" t="s">
        <v>381</v>
      </c>
      <c r="H44" s="119">
        <v>10000000</v>
      </c>
      <c r="I44" s="119">
        <v>11000000</v>
      </c>
      <c r="J44" s="119">
        <f t="shared" si="10"/>
        <v>1000000</v>
      </c>
      <c r="K44" s="119">
        <v>11600800</v>
      </c>
      <c r="L44" s="130">
        <v>11600800</v>
      </c>
      <c r="M44" s="284">
        <f t="shared" si="11"/>
        <v>0</v>
      </c>
      <c r="N44" s="105"/>
      <c r="O44" s="105"/>
      <c r="P44" s="105"/>
      <c r="Q44" s="105"/>
      <c r="R44" s="105"/>
      <c r="S44" s="105"/>
    </row>
    <row r="45" spans="2:19" ht="29.25" customHeight="1" x14ac:dyDescent="0.25">
      <c r="B45" s="285"/>
      <c r="C45" s="292"/>
      <c r="D45" s="116"/>
      <c r="E45" s="116"/>
      <c r="F45" s="115">
        <v>30</v>
      </c>
      <c r="G45" s="139" t="s">
        <v>382</v>
      </c>
      <c r="H45" s="119">
        <v>12000000</v>
      </c>
      <c r="I45" s="119">
        <v>12000000</v>
      </c>
      <c r="J45" s="119">
        <f t="shared" si="10"/>
        <v>0</v>
      </c>
      <c r="K45" s="119">
        <v>14483730</v>
      </c>
      <c r="L45" s="130">
        <v>14483730</v>
      </c>
      <c r="M45" s="284">
        <f t="shared" si="11"/>
        <v>0</v>
      </c>
      <c r="N45" s="105"/>
      <c r="O45" s="105"/>
      <c r="P45" s="105"/>
      <c r="Q45" s="105"/>
      <c r="R45" s="105"/>
      <c r="S45" s="105"/>
    </row>
    <row r="46" spans="2:19" ht="29.25" customHeight="1" x14ac:dyDescent="0.25">
      <c r="B46" s="285"/>
      <c r="C46" s="116"/>
      <c r="D46" s="116"/>
      <c r="E46" s="116"/>
      <c r="F46" s="115">
        <v>31</v>
      </c>
      <c r="G46" s="139" t="s">
        <v>383</v>
      </c>
      <c r="H46" s="119">
        <v>240000000</v>
      </c>
      <c r="I46" s="119">
        <v>190000000</v>
      </c>
      <c r="J46" s="119">
        <f t="shared" si="10"/>
        <v>-50000000</v>
      </c>
      <c r="K46" s="119">
        <v>242000000</v>
      </c>
      <c r="L46" s="130">
        <v>191625000</v>
      </c>
      <c r="M46" s="284">
        <f t="shared" si="11"/>
        <v>-50375000</v>
      </c>
      <c r="N46" s="105"/>
      <c r="O46" s="105"/>
      <c r="P46" s="105"/>
      <c r="Q46" s="105"/>
      <c r="R46" s="105"/>
      <c r="S46" s="105"/>
    </row>
    <row r="47" spans="2:19" ht="25.5" customHeight="1" x14ac:dyDescent="0.25">
      <c r="B47" s="285"/>
      <c r="C47" s="116"/>
      <c r="D47" s="116"/>
      <c r="E47" s="116"/>
      <c r="F47" s="115">
        <v>32</v>
      </c>
      <c r="G47" s="139" t="s">
        <v>384</v>
      </c>
      <c r="H47" s="119">
        <v>255000000</v>
      </c>
      <c r="I47" s="119">
        <v>330000000</v>
      </c>
      <c r="J47" s="119">
        <f t="shared" si="10"/>
        <v>75000000</v>
      </c>
      <c r="K47" s="119">
        <v>201583900</v>
      </c>
      <c r="L47" s="130">
        <v>236583900</v>
      </c>
      <c r="M47" s="284">
        <f t="shared" si="11"/>
        <v>35000000</v>
      </c>
      <c r="N47" s="105"/>
      <c r="O47" s="105"/>
      <c r="P47" s="105"/>
      <c r="Q47" s="105"/>
      <c r="R47" s="105"/>
      <c r="S47" s="105"/>
    </row>
    <row r="48" spans="2:19" x14ac:dyDescent="0.25">
      <c r="B48" s="285"/>
      <c r="C48" s="116"/>
      <c r="D48" s="116"/>
      <c r="E48" s="116"/>
      <c r="F48" s="116"/>
      <c r="G48" s="142"/>
      <c r="H48" s="126"/>
      <c r="I48" s="126"/>
      <c r="J48" s="126"/>
      <c r="K48" s="126"/>
      <c r="L48" s="130"/>
      <c r="M48" s="284"/>
      <c r="N48" s="105"/>
      <c r="O48" s="105"/>
      <c r="P48" s="105"/>
      <c r="Q48" s="105"/>
      <c r="R48" s="105"/>
      <c r="S48" s="105"/>
    </row>
    <row r="49" spans="2:19" ht="18" x14ac:dyDescent="0.25">
      <c r="B49" s="287" t="s">
        <v>448</v>
      </c>
      <c r="C49" s="123"/>
      <c r="D49" s="123"/>
      <c r="E49" s="123"/>
      <c r="F49" s="123"/>
      <c r="G49" s="123"/>
      <c r="H49" s="124">
        <f>+H52+H58</f>
        <v>4834000000</v>
      </c>
      <c r="I49" s="124">
        <f>+I52+I58</f>
        <v>1460000000</v>
      </c>
      <c r="J49" s="124">
        <f t="shared" ref="J49:K49" si="12">+J52+J58</f>
        <v>-3158000000</v>
      </c>
      <c r="K49" s="124">
        <f t="shared" si="12"/>
        <v>7810765200</v>
      </c>
      <c r="L49" s="124">
        <f>+L52+L58</f>
        <v>5945765200</v>
      </c>
      <c r="M49" s="288">
        <f>+M52+M58</f>
        <v>-1865000000</v>
      </c>
      <c r="N49" s="105"/>
      <c r="O49" s="105"/>
      <c r="P49" s="105"/>
      <c r="Q49" s="105"/>
      <c r="R49" s="105"/>
      <c r="S49" s="105"/>
    </row>
    <row r="50" spans="2:19" x14ac:dyDescent="0.25">
      <c r="B50" s="285"/>
      <c r="C50" s="116"/>
      <c r="D50" s="116"/>
      <c r="E50" s="208"/>
      <c r="F50" s="208"/>
      <c r="G50" s="116"/>
      <c r="H50" s="125"/>
      <c r="I50" s="125"/>
      <c r="J50" s="125"/>
      <c r="K50" s="125"/>
      <c r="L50" s="125"/>
      <c r="M50" s="293"/>
      <c r="N50" s="105"/>
      <c r="O50" s="105"/>
      <c r="P50" s="105"/>
      <c r="Q50" s="105"/>
      <c r="R50" s="105"/>
      <c r="S50" s="105"/>
    </row>
    <row r="51" spans="2:19" x14ac:dyDescent="0.25">
      <c r="B51" s="285"/>
      <c r="C51" s="116"/>
      <c r="D51" s="116"/>
      <c r="E51" s="116"/>
      <c r="F51" s="116"/>
      <c r="G51" s="142"/>
      <c r="H51" s="130"/>
      <c r="I51" s="130"/>
      <c r="J51" s="130"/>
      <c r="K51" s="130"/>
      <c r="L51" s="130"/>
      <c r="M51" s="284"/>
      <c r="N51" s="105"/>
      <c r="O51" s="105"/>
      <c r="P51" s="105"/>
      <c r="Q51" s="105"/>
      <c r="R51" s="105"/>
      <c r="S51" s="105"/>
    </row>
    <row r="52" spans="2:19" x14ac:dyDescent="0.25">
      <c r="B52" s="289">
        <v>1</v>
      </c>
      <c r="C52" s="116" t="s">
        <v>358</v>
      </c>
      <c r="D52" s="116"/>
      <c r="E52" s="116"/>
      <c r="F52" s="127"/>
      <c r="G52" s="143"/>
      <c r="H52" s="144">
        <f>SUM(H53:H56)</f>
        <v>4166000000</v>
      </c>
      <c r="I52" s="144">
        <f t="shared" ref="I52:M52" si="13">SUM(I53:I56)</f>
        <v>1100000000</v>
      </c>
      <c r="J52" s="144">
        <f t="shared" si="13"/>
        <v>-2850000000</v>
      </c>
      <c r="K52" s="144">
        <f t="shared" si="13"/>
        <v>7492599900</v>
      </c>
      <c r="L52" s="144">
        <f t="shared" si="13"/>
        <v>4992599900</v>
      </c>
      <c r="M52" s="294">
        <f t="shared" si="13"/>
        <v>-2500000000</v>
      </c>
      <c r="N52" s="121" t="e">
        <f>SUM(#REF!)</f>
        <v>#REF!</v>
      </c>
      <c r="O52" s="105"/>
      <c r="P52" s="105"/>
      <c r="Q52" s="105"/>
      <c r="R52" s="105"/>
      <c r="S52" s="105"/>
    </row>
    <row r="53" spans="2:19" ht="50.25" customHeight="1" x14ac:dyDescent="0.25">
      <c r="B53" s="285"/>
      <c r="C53" s="292" t="s">
        <v>425</v>
      </c>
      <c r="D53" s="116" t="s">
        <v>386</v>
      </c>
      <c r="E53" s="145" t="s">
        <v>360</v>
      </c>
      <c r="F53" s="208">
        <v>33</v>
      </c>
      <c r="G53" s="139" t="s">
        <v>439</v>
      </c>
      <c r="H53" s="119">
        <v>267000000</v>
      </c>
      <c r="I53" s="119">
        <v>100000000</v>
      </c>
      <c r="J53" s="119">
        <f t="shared" ref="J53:J55" si="14">+I53-H53</f>
        <v>-167000000</v>
      </c>
      <c r="K53" s="119">
        <v>95363300</v>
      </c>
      <c r="L53" s="130">
        <v>195363300</v>
      </c>
      <c r="M53" s="284">
        <f t="shared" ref="M53:M55" si="15">+L53-K53</f>
        <v>100000000</v>
      </c>
      <c r="N53" s="105"/>
      <c r="O53" s="105"/>
      <c r="P53" s="105"/>
      <c r="Q53" s="105"/>
      <c r="R53" s="105"/>
      <c r="S53" s="105"/>
    </row>
    <row r="54" spans="2:19" ht="35.25" customHeight="1" x14ac:dyDescent="0.25">
      <c r="B54" s="285"/>
      <c r="C54" s="116" t="s">
        <v>387</v>
      </c>
      <c r="D54" s="116" t="s">
        <v>388</v>
      </c>
      <c r="E54" s="116"/>
      <c r="F54" s="126">
        <v>34</v>
      </c>
      <c r="G54" s="139" t="s">
        <v>427</v>
      </c>
      <c r="H54" s="119"/>
      <c r="I54" s="119"/>
      <c r="J54" s="119">
        <f t="shared" si="14"/>
        <v>0</v>
      </c>
      <c r="K54" s="119">
        <v>297790000</v>
      </c>
      <c r="L54" s="130">
        <v>297790000</v>
      </c>
      <c r="M54" s="284">
        <f t="shared" si="15"/>
        <v>0</v>
      </c>
      <c r="N54" s="105"/>
      <c r="O54" s="105"/>
      <c r="P54" s="105"/>
      <c r="Q54" s="105"/>
      <c r="R54" s="105"/>
      <c r="S54" s="105"/>
    </row>
    <row r="55" spans="2:19" ht="33" customHeight="1" x14ac:dyDescent="0.25">
      <c r="B55" s="285"/>
      <c r="C55" s="116"/>
      <c r="D55" s="116"/>
      <c r="E55" s="116"/>
      <c r="F55" s="126">
        <v>35</v>
      </c>
      <c r="G55" s="139" t="s">
        <v>428</v>
      </c>
      <c r="H55" s="130">
        <v>3683000000</v>
      </c>
      <c r="I55" s="130">
        <v>1000000000</v>
      </c>
      <c r="J55" s="119">
        <f t="shared" si="14"/>
        <v>-2683000000</v>
      </c>
      <c r="K55" s="130">
        <v>7099446600</v>
      </c>
      <c r="L55" s="130">
        <v>4499446600</v>
      </c>
      <c r="M55" s="284">
        <f t="shared" si="15"/>
        <v>-2600000000</v>
      </c>
      <c r="N55" s="105"/>
      <c r="O55" s="105"/>
      <c r="P55" s="105"/>
      <c r="Q55" s="105"/>
      <c r="R55" s="105"/>
      <c r="S55" s="105"/>
    </row>
    <row r="56" spans="2:19" ht="32.25" customHeight="1" x14ac:dyDescent="0.25">
      <c r="B56" s="285"/>
      <c r="C56" s="116"/>
      <c r="D56" s="116"/>
      <c r="E56" s="116"/>
      <c r="F56" s="126">
        <v>36</v>
      </c>
      <c r="G56" s="139" t="s">
        <v>474</v>
      </c>
      <c r="H56" s="130">
        <v>216000000</v>
      </c>
      <c r="I56" s="130"/>
      <c r="J56" s="130"/>
      <c r="K56" s="130"/>
      <c r="L56" s="130"/>
      <c r="M56" s="284"/>
      <c r="N56" s="105"/>
      <c r="O56" s="105"/>
      <c r="P56" s="105"/>
      <c r="Q56" s="105"/>
      <c r="R56" s="105"/>
      <c r="S56" s="105"/>
    </row>
    <row r="57" spans="2:19" ht="19.5" customHeight="1" x14ac:dyDescent="0.25">
      <c r="B57" s="285"/>
      <c r="C57" s="116"/>
      <c r="D57" s="116"/>
      <c r="E57" s="116"/>
      <c r="F57" s="126"/>
      <c r="G57" s="139"/>
      <c r="H57" s="130"/>
      <c r="I57" s="130"/>
      <c r="J57" s="130"/>
      <c r="K57" s="130"/>
      <c r="L57" s="130"/>
      <c r="M57" s="284"/>
      <c r="N57" s="105"/>
      <c r="O57" s="105"/>
      <c r="P57" s="105"/>
      <c r="Q57" s="105"/>
      <c r="R57" s="105"/>
      <c r="S57" s="105"/>
    </row>
    <row r="58" spans="2:19" ht="19.5" customHeight="1" x14ac:dyDescent="0.25">
      <c r="B58" s="285">
        <v>2</v>
      </c>
      <c r="C58" s="116" t="s">
        <v>358</v>
      </c>
      <c r="D58" s="116"/>
      <c r="E58" s="116"/>
      <c r="F58" s="127"/>
      <c r="G58" s="143"/>
      <c r="H58" s="144">
        <f>SUM(H59:H61)</f>
        <v>668000000</v>
      </c>
      <c r="I58" s="144">
        <f>SUM(I59:I61)</f>
        <v>360000000</v>
      </c>
      <c r="J58" s="144">
        <f t="shared" ref="J58:K58" si="16">SUM(J59:J61)</f>
        <v>-308000000</v>
      </c>
      <c r="K58" s="144">
        <f t="shared" si="16"/>
        <v>318165300</v>
      </c>
      <c r="L58" s="144">
        <f>SUM(L59:L61)</f>
        <v>953165300</v>
      </c>
      <c r="M58" s="294">
        <f>SUM(M59:M61)</f>
        <v>635000000</v>
      </c>
      <c r="N58" s="105"/>
      <c r="O58" s="105"/>
      <c r="P58" s="105"/>
      <c r="Q58" s="105"/>
      <c r="R58" s="105"/>
      <c r="S58" s="105"/>
    </row>
    <row r="59" spans="2:19" ht="28.5" customHeight="1" x14ac:dyDescent="0.25">
      <c r="B59" s="285"/>
      <c r="C59" s="116" t="s">
        <v>385</v>
      </c>
      <c r="D59" s="116"/>
      <c r="E59" s="116"/>
      <c r="F59" s="146">
        <v>37</v>
      </c>
      <c r="G59" s="139" t="s">
        <v>438</v>
      </c>
      <c r="H59" s="119">
        <v>425000000</v>
      </c>
      <c r="I59" s="119">
        <v>100000000</v>
      </c>
      <c r="J59" s="119">
        <f t="shared" ref="J59:J61" si="17">+I59-H59</f>
        <v>-325000000</v>
      </c>
      <c r="K59" s="119">
        <v>95543500</v>
      </c>
      <c r="L59" s="130">
        <v>195543500</v>
      </c>
      <c r="M59" s="284">
        <f t="shared" ref="M59:M61" si="18">+L59-K59</f>
        <v>100000000</v>
      </c>
      <c r="N59" s="105"/>
      <c r="O59" s="105"/>
      <c r="P59" s="105"/>
      <c r="Q59" s="105"/>
      <c r="R59" s="105"/>
      <c r="S59" s="105"/>
    </row>
    <row r="60" spans="2:19" ht="19.5" customHeight="1" x14ac:dyDescent="0.25">
      <c r="B60" s="285"/>
      <c r="C60" s="116" t="s">
        <v>389</v>
      </c>
      <c r="D60" s="116"/>
      <c r="E60" s="116"/>
      <c r="F60" s="126">
        <v>38</v>
      </c>
      <c r="G60" s="139" t="s">
        <v>426</v>
      </c>
      <c r="H60" s="130">
        <v>243000000</v>
      </c>
      <c r="I60" s="130">
        <v>260000000</v>
      </c>
      <c r="J60" s="119">
        <f t="shared" si="17"/>
        <v>17000000</v>
      </c>
      <c r="K60" s="130">
        <v>146021800</v>
      </c>
      <c r="L60" s="130">
        <f>746021800-65000000</f>
        <v>681021800</v>
      </c>
      <c r="M60" s="284">
        <f t="shared" si="18"/>
        <v>535000000</v>
      </c>
      <c r="N60" s="105"/>
      <c r="O60" s="105"/>
      <c r="P60" s="105"/>
      <c r="Q60" s="105"/>
      <c r="R60" s="105"/>
      <c r="S60" s="105"/>
    </row>
    <row r="61" spans="2:19" ht="42" customHeight="1" x14ac:dyDescent="0.25">
      <c r="B61" s="285"/>
      <c r="C61" s="116"/>
      <c r="D61" s="116"/>
      <c r="E61" s="116"/>
      <c r="F61" s="146">
        <v>39</v>
      </c>
      <c r="G61" s="139" t="s">
        <v>429</v>
      </c>
      <c r="H61" s="119"/>
      <c r="I61" s="119"/>
      <c r="J61" s="119">
        <f t="shared" si="17"/>
        <v>0</v>
      </c>
      <c r="K61" s="119">
        <v>76600000</v>
      </c>
      <c r="L61" s="130">
        <v>76600000</v>
      </c>
      <c r="M61" s="284">
        <f t="shared" si="18"/>
        <v>0</v>
      </c>
      <c r="N61" s="105"/>
      <c r="O61" s="105"/>
      <c r="P61" s="105"/>
      <c r="Q61" s="105"/>
      <c r="R61" s="105"/>
      <c r="S61" s="105"/>
    </row>
    <row r="62" spans="2:19" x14ac:dyDescent="0.25">
      <c r="B62" s="285"/>
      <c r="C62" s="116"/>
      <c r="D62" s="116"/>
      <c r="E62" s="116"/>
      <c r="F62" s="126"/>
      <c r="G62" s="147"/>
      <c r="H62" s="148"/>
      <c r="I62" s="148"/>
      <c r="J62" s="148"/>
      <c r="K62" s="148"/>
      <c r="L62" s="130"/>
      <c r="M62" s="284"/>
      <c r="N62" s="105"/>
      <c r="O62" s="105"/>
      <c r="P62" s="105"/>
      <c r="Q62" s="105"/>
      <c r="R62" s="105"/>
      <c r="S62" s="105"/>
    </row>
    <row r="63" spans="2:19" ht="18" x14ac:dyDescent="0.25">
      <c r="B63" s="287" t="s">
        <v>452</v>
      </c>
      <c r="C63" s="123"/>
      <c r="D63" s="123"/>
      <c r="E63" s="123"/>
      <c r="F63" s="123"/>
      <c r="G63" s="123"/>
      <c r="H63" s="124">
        <f>+H66+H72</f>
        <v>3879000000</v>
      </c>
      <c r="I63" s="124">
        <f>+I66+I72</f>
        <v>2950000000</v>
      </c>
      <c r="J63" s="124">
        <f t="shared" ref="J63:K63" si="19">+J66+J72</f>
        <v>-929000000</v>
      </c>
      <c r="K63" s="124">
        <f t="shared" si="19"/>
        <v>1521330400</v>
      </c>
      <c r="L63" s="124">
        <f>+L66+L72</f>
        <v>2453735500</v>
      </c>
      <c r="M63" s="288">
        <f>+M66+M72</f>
        <v>932405100</v>
      </c>
      <c r="N63" s="121" t="e">
        <f>+#REF!+#REF!</f>
        <v>#REF!</v>
      </c>
      <c r="O63" s="105"/>
      <c r="P63" s="105"/>
      <c r="Q63" s="105"/>
      <c r="R63" s="105"/>
      <c r="S63" s="105"/>
    </row>
    <row r="64" spans="2:19" ht="15" customHeight="1" x14ac:dyDescent="0.25">
      <c r="B64" s="285"/>
      <c r="C64" s="116" t="s">
        <v>390</v>
      </c>
      <c r="D64" s="116"/>
      <c r="E64" s="208" t="s">
        <v>391</v>
      </c>
      <c r="F64" s="208"/>
      <c r="G64" s="116"/>
      <c r="H64" s="125"/>
      <c r="I64" s="125"/>
      <c r="J64" s="125"/>
      <c r="K64" s="125"/>
      <c r="L64" s="125"/>
      <c r="M64" s="293"/>
      <c r="N64" s="105"/>
      <c r="O64" s="105"/>
      <c r="P64" s="105"/>
      <c r="Q64" s="105"/>
      <c r="R64" s="105"/>
      <c r="S64" s="105"/>
    </row>
    <row r="65" spans="2:19" x14ac:dyDescent="0.25">
      <c r="B65" s="285"/>
      <c r="C65" s="116"/>
      <c r="D65" s="116"/>
      <c r="E65" s="116"/>
      <c r="F65" s="126"/>
      <c r="G65" s="147"/>
      <c r="H65" s="130"/>
      <c r="I65" s="130"/>
      <c r="J65" s="130"/>
      <c r="K65" s="130"/>
      <c r="L65" s="130"/>
      <c r="M65" s="284"/>
      <c r="N65" s="105"/>
      <c r="O65" s="105"/>
      <c r="P65" s="105"/>
      <c r="Q65" s="105"/>
      <c r="R65" s="105"/>
      <c r="S65" s="105"/>
    </row>
    <row r="66" spans="2:19" x14ac:dyDescent="0.25">
      <c r="B66" s="285">
        <v>1</v>
      </c>
      <c r="C66" s="116" t="s">
        <v>358</v>
      </c>
      <c r="D66" s="116"/>
      <c r="E66" s="116"/>
      <c r="F66" s="149"/>
      <c r="G66" s="150"/>
      <c r="H66" s="151">
        <f>SUM(H67:H68)</f>
        <v>1275000000</v>
      </c>
      <c r="I66" s="151">
        <f>SUM(I67:I68)</f>
        <v>1300000000</v>
      </c>
      <c r="J66" s="151">
        <f t="shared" ref="J66:K66" si="20">SUM(J67:J68)</f>
        <v>25000000</v>
      </c>
      <c r="K66" s="151">
        <f t="shared" si="20"/>
        <v>295600900</v>
      </c>
      <c r="L66" s="151">
        <f>SUM(L67:L68)</f>
        <v>645600900</v>
      </c>
      <c r="M66" s="290">
        <f>SUM(M67:M68)</f>
        <v>350000000</v>
      </c>
      <c r="N66" s="121" t="e">
        <f>SUM(#REF!)</f>
        <v>#REF!</v>
      </c>
      <c r="O66" s="105"/>
      <c r="P66" s="105"/>
      <c r="Q66" s="105"/>
      <c r="R66" s="105"/>
      <c r="S66" s="105"/>
    </row>
    <row r="67" spans="2:19" ht="33.75" customHeight="1" x14ac:dyDescent="0.25">
      <c r="B67" s="295"/>
      <c r="C67" s="292" t="s">
        <v>423</v>
      </c>
      <c r="D67" s="116"/>
      <c r="E67" s="116"/>
      <c r="F67" s="126">
        <v>40</v>
      </c>
      <c r="G67" s="139" t="s">
        <v>392</v>
      </c>
      <c r="H67" s="119">
        <v>510000000</v>
      </c>
      <c r="I67" s="119">
        <v>520000000</v>
      </c>
      <c r="J67" s="119">
        <f t="shared" ref="J67:J68" si="21">+I67-H67</f>
        <v>10000000</v>
      </c>
      <c r="K67" s="119">
        <v>98068900</v>
      </c>
      <c r="L67" s="130">
        <v>298068900</v>
      </c>
      <c r="M67" s="284">
        <f t="shared" ref="M67:M68" si="22">+L67-K67</f>
        <v>200000000</v>
      </c>
      <c r="N67" s="105"/>
      <c r="O67" s="105"/>
      <c r="P67" s="105"/>
      <c r="Q67" s="105"/>
      <c r="R67" s="105"/>
      <c r="S67" s="105"/>
    </row>
    <row r="68" spans="2:19" ht="28.5" x14ac:dyDescent="0.25">
      <c r="B68" s="285"/>
      <c r="C68" s="116"/>
      <c r="D68" s="116"/>
      <c r="E68" s="116"/>
      <c r="F68" s="116">
        <v>41</v>
      </c>
      <c r="G68" s="139" t="s">
        <v>393</v>
      </c>
      <c r="H68" s="119">
        <v>765000000</v>
      </c>
      <c r="I68" s="119">
        <v>780000000</v>
      </c>
      <c r="J68" s="119">
        <f t="shared" si="21"/>
        <v>15000000</v>
      </c>
      <c r="K68" s="119">
        <v>197532000</v>
      </c>
      <c r="L68" s="130">
        <v>347532000</v>
      </c>
      <c r="M68" s="284">
        <f t="shared" si="22"/>
        <v>150000000</v>
      </c>
      <c r="N68" s="105"/>
      <c r="O68" s="105"/>
      <c r="P68" s="105"/>
      <c r="Q68" s="105"/>
      <c r="R68" s="105"/>
      <c r="S68" s="105"/>
    </row>
    <row r="69" spans="2:19" x14ac:dyDescent="0.25">
      <c r="B69" s="285"/>
      <c r="C69" s="116"/>
      <c r="D69" s="116"/>
      <c r="E69" s="116"/>
      <c r="F69" s="116"/>
      <c r="G69" s="139"/>
      <c r="H69" s="130"/>
      <c r="I69" s="130"/>
      <c r="J69" s="130"/>
      <c r="K69" s="130"/>
      <c r="L69" s="130"/>
      <c r="M69" s="284"/>
      <c r="N69" s="105"/>
      <c r="O69" s="105"/>
      <c r="P69" s="105"/>
      <c r="Q69" s="105"/>
      <c r="R69" s="105"/>
      <c r="S69" s="105"/>
    </row>
    <row r="70" spans="2:19" x14ac:dyDescent="0.25">
      <c r="B70" s="285"/>
      <c r="C70" s="116"/>
      <c r="D70" s="116"/>
      <c r="E70" s="116"/>
      <c r="F70" s="116"/>
      <c r="G70" s="139"/>
      <c r="H70" s="130"/>
      <c r="I70" s="130"/>
      <c r="J70" s="130"/>
      <c r="K70" s="130"/>
      <c r="L70" s="130"/>
      <c r="M70" s="284"/>
      <c r="N70" s="105"/>
      <c r="O70" s="105"/>
      <c r="P70" s="105"/>
      <c r="Q70" s="105"/>
      <c r="R70" s="105"/>
      <c r="S70" s="105"/>
    </row>
    <row r="71" spans="2:19" x14ac:dyDescent="0.25">
      <c r="B71" s="285"/>
      <c r="C71" s="116"/>
      <c r="D71" s="116"/>
      <c r="E71" s="116"/>
      <c r="F71" s="116"/>
      <c r="G71" s="116"/>
      <c r="H71" s="130"/>
      <c r="I71" s="130"/>
      <c r="J71" s="130"/>
      <c r="K71" s="130"/>
      <c r="L71" s="130"/>
      <c r="M71" s="284"/>
      <c r="N71" s="105"/>
      <c r="O71" s="105"/>
      <c r="P71" s="105"/>
      <c r="Q71" s="105"/>
      <c r="R71" s="105"/>
      <c r="S71" s="105"/>
    </row>
    <row r="72" spans="2:19" x14ac:dyDescent="0.25">
      <c r="B72" s="285">
        <v>2</v>
      </c>
      <c r="C72" s="116" t="s">
        <v>358</v>
      </c>
      <c r="D72" s="116"/>
      <c r="E72" s="116"/>
      <c r="F72" s="127"/>
      <c r="G72" s="127"/>
      <c r="H72" s="151">
        <f>SUM(H73:H75)</f>
        <v>2604000000</v>
      </c>
      <c r="I72" s="151">
        <f>SUM(I73:I75)</f>
        <v>1650000000</v>
      </c>
      <c r="J72" s="151">
        <f t="shared" ref="J72:K72" si="23">SUM(J73:J75)</f>
        <v>-954000000</v>
      </c>
      <c r="K72" s="151">
        <f t="shared" si="23"/>
        <v>1225729500</v>
      </c>
      <c r="L72" s="151">
        <f>SUM(L73:L75)</f>
        <v>1808134600</v>
      </c>
      <c r="M72" s="290">
        <f>SUM(M73:M75)</f>
        <v>582405100</v>
      </c>
      <c r="N72" s="121"/>
      <c r="O72" s="105"/>
      <c r="P72" s="105"/>
      <c r="Q72" s="105"/>
      <c r="R72" s="105"/>
      <c r="S72" s="105"/>
    </row>
    <row r="73" spans="2:19" x14ac:dyDescent="0.25">
      <c r="B73" s="285"/>
      <c r="C73" s="131" t="s">
        <v>422</v>
      </c>
      <c r="D73" s="116"/>
      <c r="E73" s="116"/>
      <c r="F73" s="126">
        <v>42</v>
      </c>
      <c r="G73" s="152" t="s">
        <v>424</v>
      </c>
      <c r="H73" s="119">
        <v>607000000</v>
      </c>
      <c r="I73" s="119">
        <v>250000000</v>
      </c>
      <c r="J73" s="119">
        <f t="shared" ref="J73:J75" si="24">+I73-H73</f>
        <v>-357000000</v>
      </c>
      <c r="K73" s="119">
        <v>237525000</v>
      </c>
      <c r="L73" s="130">
        <v>487525000</v>
      </c>
      <c r="M73" s="284">
        <f t="shared" ref="M73:M75" si="25">+L73-K73</f>
        <v>250000000</v>
      </c>
      <c r="N73" s="105"/>
      <c r="O73" s="105"/>
      <c r="P73" s="105"/>
      <c r="Q73" s="105"/>
      <c r="R73" s="105"/>
      <c r="S73" s="105"/>
    </row>
    <row r="74" spans="2:19" ht="29.25" x14ac:dyDescent="0.25">
      <c r="B74" s="285"/>
      <c r="C74" s="116"/>
      <c r="D74" s="116"/>
      <c r="E74" s="116"/>
      <c r="F74" s="153">
        <v>43</v>
      </c>
      <c r="G74" s="154" t="s">
        <v>394</v>
      </c>
      <c r="H74" s="119">
        <v>364000000</v>
      </c>
      <c r="I74" s="119">
        <v>200000000</v>
      </c>
      <c r="J74" s="119">
        <f t="shared" si="24"/>
        <v>-164000000</v>
      </c>
      <c r="K74" s="119">
        <v>189951500</v>
      </c>
      <c r="L74" s="130">
        <v>189951500</v>
      </c>
      <c r="M74" s="284">
        <f t="shared" si="25"/>
        <v>0</v>
      </c>
      <c r="N74" s="105"/>
      <c r="O74" s="105"/>
      <c r="P74" s="105"/>
      <c r="Q74" s="105"/>
      <c r="R74" s="105"/>
      <c r="S74" s="105"/>
    </row>
    <row r="75" spans="2:19" ht="29.25" x14ac:dyDescent="0.25">
      <c r="B75" s="285"/>
      <c r="C75" s="116"/>
      <c r="D75" s="116"/>
      <c r="E75" s="116"/>
      <c r="F75" s="126">
        <v>44</v>
      </c>
      <c r="G75" s="154" t="s">
        <v>395</v>
      </c>
      <c r="H75" s="119">
        <v>1633000000</v>
      </c>
      <c r="I75" s="119">
        <v>1200000000</v>
      </c>
      <c r="J75" s="119">
        <f t="shared" si="24"/>
        <v>-433000000</v>
      </c>
      <c r="K75" s="119">
        <v>798253000</v>
      </c>
      <c r="L75" s="130">
        <v>1130658100</v>
      </c>
      <c r="M75" s="284">
        <f t="shared" si="25"/>
        <v>332405100</v>
      </c>
      <c r="N75" s="105"/>
      <c r="O75" s="105"/>
      <c r="P75" s="105"/>
      <c r="Q75" s="105"/>
      <c r="R75" s="105"/>
      <c r="S75" s="105"/>
    </row>
    <row r="76" spans="2:19" x14ac:dyDescent="0.25">
      <c r="B76" s="296"/>
      <c r="C76" s="137"/>
      <c r="D76" s="137"/>
      <c r="E76" s="137"/>
      <c r="F76" s="137"/>
      <c r="G76" s="155"/>
      <c r="H76" s="138"/>
      <c r="I76" s="138"/>
      <c r="J76" s="138"/>
      <c r="K76" s="138"/>
      <c r="L76" s="138"/>
      <c r="M76" s="297"/>
      <c r="N76" s="105"/>
      <c r="O76" s="105"/>
      <c r="P76" s="105"/>
      <c r="Q76" s="105"/>
      <c r="R76" s="105"/>
      <c r="S76" s="105"/>
    </row>
    <row r="77" spans="2:19" x14ac:dyDescent="0.25">
      <c r="B77" s="285"/>
      <c r="C77" s="116"/>
      <c r="D77" s="116"/>
      <c r="E77" s="116"/>
      <c r="F77" s="116"/>
      <c r="G77" s="116"/>
      <c r="H77" s="130"/>
      <c r="I77" s="130"/>
      <c r="J77" s="130"/>
      <c r="K77" s="130"/>
      <c r="L77" s="130"/>
      <c r="M77" s="284"/>
      <c r="N77" s="105"/>
      <c r="O77" s="105"/>
      <c r="P77" s="105"/>
      <c r="Q77" s="105"/>
      <c r="R77" s="105"/>
      <c r="S77" s="105"/>
    </row>
    <row r="78" spans="2:19" x14ac:dyDescent="0.25">
      <c r="B78" s="385" t="s">
        <v>453</v>
      </c>
      <c r="C78" s="372"/>
      <c r="D78" s="123"/>
      <c r="E78" s="123"/>
      <c r="F78" s="123"/>
      <c r="G78" s="123"/>
      <c r="H78" s="156">
        <f>+H81+H90</f>
        <v>6458000000</v>
      </c>
      <c r="I78" s="156">
        <f>+I81+I90</f>
        <v>2849179567</v>
      </c>
      <c r="J78" s="156">
        <f t="shared" ref="J78:K78" si="26">+J81+J90</f>
        <v>-3608820433</v>
      </c>
      <c r="K78" s="156">
        <f t="shared" si="26"/>
        <v>3516466060</v>
      </c>
      <c r="L78" s="156">
        <f>+L81+L90</f>
        <v>3017910960</v>
      </c>
      <c r="M78" s="298">
        <f>+M81+M90</f>
        <v>-498555100</v>
      </c>
      <c r="N78" s="121" t="e">
        <f>+#REF!+#REF!</f>
        <v>#REF!</v>
      </c>
      <c r="O78" s="105"/>
      <c r="P78" s="105"/>
      <c r="Q78" s="105"/>
      <c r="R78" s="105"/>
      <c r="S78" s="105"/>
    </row>
    <row r="79" spans="2:19" x14ac:dyDescent="0.25">
      <c r="B79" s="285"/>
      <c r="C79" s="116"/>
      <c r="D79" s="116"/>
      <c r="E79" s="116"/>
      <c r="F79" s="116"/>
      <c r="G79" s="116"/>
      <c r="H79" s="130"/>
      <c r="I79" s="130"/>
      <c r="J79" s="130"/>
      <c r="K79" s="130"/>
      <c r="L79" s="130"/>
      <c r="M79" s="284"/>
      <c r="N79" s="105"/>
      <c r="O79" s="105"/>
      <c r="P79" s="105"/>
      <c r="Q79" s="105"/>
      <c r="R79" s="105"/>
      <c r="S79" s="105"/>
    </row>
    <row r="80" spans="2:19" x14ac:dyDescent="0.25">
      <c r="B80" s="285"/>
      <c r="C80" s="116"/>
      <c r="D80" s="116"/>
      <c r="E80" s="116"/>
      <c r="F80" s="116"/>
      <c r="G80" s="116"/>
      <c r="H80" s="130"/>
      <c r="I80" s="130"/>
      <c r="J80" s="130"/>
      <c r="K80" s="130"/>
      <c r="L80" s="130"/>
      <c r="M80" s="284"/>
      <c r="N80" s="105"/>
      <c r="O80" s="105"/>
      <c r="P80" s="105"/>
      <c r="Q80" s="105"/>
      <c r="R80" s="105"/>
      <c r="S80" s="105"/>
    </row>
    <row r="81" spans="2:19" x14ac:dyDescent="0.25">
      <c r="B81" s="285">
        <v>1</v>
      </c>
      <c r="C81" s="116" t="s">
        <v>358</v>
      </c>
      <c r="D81" s="116"/>
      <c r="E81" s="116"/>
      <c r="F81" s="127"/>
      <c r="G81" s="127"/>
      <c r="H81" s="151">
        <f>SUM(H82:H88)</f>
        <v>4126000000</v>
      </c>
      <c r="I81" s="151">
        <f t="shared" ref="I81:M81" si="27">SUM(I82:I88)</f>
        <v>1574179567</v>
      </c>
      <c r="J81" s="151">
        <f t="shared" si="27"/>
        <v>-2551820433</v>
      </c>
      <c r="K81" s="151">
        <f t="shared" si="27"/>
        <v>1222274280</v>
      </c>
      <c r="L81" s="151">
        <f t="shared" si="27"/>
        <v>2023719180</v>
      </c>
      <c r="M81" s="290">
        <f t="shared" si="27"/>
        <v>801444900</v>
      </c>
      <c r="N81" s="121" t="e">
        <f>SUM(#REF!)</f>
        <v>#REF!</v>
      </c>
      <c r="O81" s="105"/>
      <c r="P81" s="105"/>
      <c r="Q81" s="105"/>
      <c r="R81" s="105"/>
      <c r="S81" s="105"/>
    </row>
    <row r="82" spans="2:19" x14ac:dyDescent="0.25">
      <c r="B82" s="285"/>
      <c r="C82" s="116" t="s">
        <v>415</v>
      </c>
      <c r="D82" s="116"/>
      <c r="E82" s="116"/>
      <c r="F82" s="116"/>
      <c r="G82" s="154"/>
      <c r="H82" s="119"/>
      <c r="I82" s="119"/>
      <c r="J82" s="119"/>
      <c r="K82" s="119"/>
      <c r="L82" s="130"/>
      <c r="M82" s="284"/>
      <c r="N82" s="105"/>
      <c r="O82" s="105"/>
      <c r="P82" s="105"/>
      <c r="Q82" s="105"/>
      <c r="R82" s="105"/>
      <c r="S82" s="105"/>
    </row>
    <row r="83" spans="2:19" ht="27.75" customHeight="1" x14ac:dyDescent="0.25">
      <c r="B83" s="285"/>
      <c r="C83" s="116"/>
      <c r="D83" s="116"/>
      <c r="E83" s="116"/>
      <c r="F83" s="126">
        <v>45</v>
      </c>
      <c r="G83" s="139" t="s">
        <v>418</v>
      </c>
      <c r="H83" s="119">
        <v>759000000</v>
      </c>
      <c r="I83" s="119">
        <v>50000000</v>
      </c>
      <c r="J83" s="119">
        <f t="shared" ref="J83:J88" si="28">+I83-H83</f>
        <v>-709000000</v>
      </c>
      <c r="K83" s="119">
        <v>35082700</v>
      </c>
      <c r="L83" s="130">
        <v>35082700</v>
      </c>
      <c r="M83" s="284">
        <f t="shared" ref="M83:M88" si="29">+L83-K83</f>
        <v>0</v>
      </c>
      <c r="N83" s="105"/>
      <c r="O83" s="105"/>
      <c r="P83" s="105"/>
      <c r="Q83" s="105"/>
      <c r="R83" s="105"/>
      <c r="S83" s="105"/>
    </row>
    <row r="84" spans="2:19" ht="35.25" customHeight="1" x14ac:dyDescent="0.25">
      <c r="B84" s="289"/>
      <c r="C84" s="116"/>
      <c r="D84" s="117"/>
      <c r="E84" s="116"/>
      <c r="F84" s="126">
        <v>46</v>
      </c>
      <c r="G84" s="139" t="s">
        <v>397</v>
      </c>
      <c r="H84" s="119">
        <v>388000000</v>
      </c>
      <c r="I84" s="119">
        <v>360000000</v>
      </c>
      <c r="J84" s="119">
        <f t="shared" si="28"/>
        <v>-28000000</v>
      </c>
      <c r="K84" s="119">
        <v>144125790</v>
      </c>
      <c r="L84" s="130">
        <v>144125790</v>
      </c>
      <c r="M84" s="284">
        <f t="shared" si="29"/>
        <v>0</v>
      </c>
      <c r="N84" s="105"/>
      <c r="O84" s="105"/>
      <c r="P84" s="105"/>
      <c r="Q84" s="105"/>
      <c r="R84" s="105"/>
      <c r="S84" s="105"/>
    </row>
    <row r="85" spans="2:19" ht="32.25" customHeight="1" x14ac:dyDescent="0.25">
      <c r="B85" s="285"/>
      <c r="C85" s="116"/>
      <c r="D85" s="116"/>
      <c r="E85" s="116"/>
      <c r="F85" s="115">
        <v>47</v>
      </c>
      <c r="G85" s="139" t="s">
        <v>398</v>
      </c>
      <c r="H85" s="119">
        <v>486000000</v>
      </c>
      <c r="I85" s="119">
        <v>490000000</v>
      </c>
      <c r="J85" s="119">
        <f t="shared" si="28"/>
        <v>4000000</v>
      </c>
      <c r="K85" s="119">
        <v>428553200</v>
      </c>
      <c r="L85" s="130">
        <v>830154100</v>
      </c>
      <c r="M85" s="284">
        <f t="shared" si="29"/>
        <v>401600900</v>
      </c>
      <c r="N85" s="105"/>
      <c r="O85" s="105"/>
      <c r="P85" s="105"/>
      <c r="Q85" s="105"/>
      <c r="R85" s="105"/>
      <c r="S85" s="105"/>
    </row>
    <row r="86" spans="2:19" ht="27.75" customHeight="1" x14ac:dyDescent="0.25">
      <c r="B86" s="285"/>
      <c r="C86" s="116"/>
      <c r="D86" s="116"/>
      <c r="E86" s="116"/>
      <c r="F86" s="115">
        <v>48</v>
      </c>
      <c r="G86" s="157" t="s">
        <v>417</v>
      </c>
      <c r="H86" s="119">
        <v>453000000</v>
      </c>
      <c r="I86" s="119">
        <v>174179567</v>
      </c>
      <c r="J86" s="119">
        <f t="shared" si="28"/>
        <v>-278820433</v>
      </c>
      <c r="K86" s="119">
        <v>98897840</v>
      </c>
      <c r="L86" s="130">
        <v>552897840</v>
      </c>
      <c r="M86" s="284">
        <f t="shared" si="29"/>
        <v>454000000</v>
      </c>
      <c r="N86" s="105"/>
      <c r="O86" s="105"/>
      <c r="P86" s="105"/>
      <c r="Q86" s="105"/>
      <c r="R86" s="105"/>
      <c r="S86" s="105"/>
    </row>
    <row r="87" spans="2:19" ht="28.5" x14ac:dyDescent="0.25">
      <c r="B87" s="285"/>
      <c r="C87" s="116"/>
      <c r="D87" s="116"/>
      <c r="E87" s="116"/>
      <c r="F87" s="115">
        <v>49</v>
      </c>
      <c r="G87" s="157" t="s">
        <v>399</v>
      </c>
      <c r="H87" s="119">
        <v>1360000000</v>
      </c>
      <c r="I87" s="119">
        <v>500000000</v>
      </c>
      <c r="J87" s="119">
        <f t="shared" si="28"/>
        <v>-860000000</v>
      </c>
      <c r="K87" s="119">
        <v>515614750</v>
      </c>
      <c r="L87" s="130">
        <v>461458750</v>
      </c>
      <c r="M87" s="284">
        <f t="shared" si="29"/>
        <v>-54156000</v>
      </c>
      <c r="N87" s="105"/>
      <c r="O87" s="105"/>
      <c r="P87" s="105"/>
      <c r="Q87" s="105"/>
      <c r="R87" s="105"/>
      <c r="S87" s="105"/>
    </row>
    <row r="88" spans="2:19" ht="34.5" customHeight="1" x14ac:dyDescent="0.25">
      <c r="B88" s="285"/>
      <c r="C88" s="116"/>
      <c r="D88" s="116"/>
      <c r="E88" s="116"/>
      <c r="F88" s="115">
        <v>50</v>
      </c>
      <c r="G88" s="139" t="s">
        <v>475</v>
      </c>
      <c r="H88" s="119">
        <v>680000000</v>
      </c>
      <c r="I88" s="119">
        <v>0</v>
      </c>
      <c r="J88" s="119">
        <f t="shared" si="28"/>
        <v>-680000000</v>
      </c>
      <c r="K88" s="119"/>
      <c r="L88" s="130"/>
      <c r="M88" s="284">
        <f t="shared" si="29"/>
        <v>0</v>
      </c>
      <c r="N88" s="105"/>
      <c r="O88" s="105"/>
      <c r="P88" s="105"/>
      <c r="Q88" s="105"/>
      <c r="R88" s="105"/>
      <c r="S88" s="105"/>
    </row>
    <row r="89" spans="2:19" x14ac:dyDescent="0.25">
      <c r="B89" s="285"/>
      <c r="C89" s="116"/>
      <c r="D89" s="116"/>
      <c r="E89" s="116"/>
      <c r="F89" s="115"/>
      <c r="G89" s="157"/>
      <c r="H89" s="158"/>
      <c r="I89" s="158"/>
      <c r="J89" s="158"/>
      <c r="K89" s="158"/>
      <c r="L89" s="130"/>
      <c r="M89" s="284"/>
      <c r="N89" s="105"/>
      <c r="O89" s="105"/>
      <c r="P89" s="105"/>
      <c r="Q89" s="105"/>
      <c r="R89" s="105"/>
      <c r="S89" s="105"/>
    </row>
    <row r="90" spans="2:19" x14ac:dyDescent="0.25">
      <c r="B90" s="285">
        <v>2</v>
      </c>
      <c r="C90" s="116" t="s">
        <v>358</v>
      </c>
      <c r="D90" s="116"/>
      <c r="E90" s="116"/>
      <c r="F90" s="140"/>
      <c r="G90" s="160"/>
      <c r="H90" s="151">
        <f>SUM(H91:H94)</f>
        <v>2332000000</v>
      </c>
      <c r="I90" s="151">
        <f>SUM(I91:I94)</f>
        <v>1275000000</v>
      </c>
      <c r="J90" s="151">
        <f t="shared" ref="J90:K90" si="30">SUM(J91:J94)</f>
        <v>-1057000000</v>
      </c>
      <c r="K90" s="151">
        <f t="shared" si="30"/>
        <v>2294191780</v>
      </c>
      <c r="L90" s="151">
        <f>SUM(L91:L94)</f>
        <v>994191780</v>
      </c>
      <c r="M90" s="290">
        <f>SUM(M91:M94)</f>
        <v>-1300000000</v>
      </c>
      <c r="N90" s="121" t="e">
        <f>SUM(#REF!)</f>
        <v>#REF!</v>
      </c>
      <c r="O90" s="105"/>
      <c r="P90" s="105"/>
      <c r="Q90" s="105"/>
      <c r="R90" s="105"/>
      <c r="S90" s="105"/>
    </row>
    <row r="91" spans="2:19" ht="25.5" customHeight="1" x14ac:dyDescent="0.25">
      <c r="B91" s="285"/>
      <c r="C91" s="116" t="s">
        <v>416</v>
      </c>
      <c r="D91" s="116"/>
      <c r="E91" s="116"/>
      <c r="F91" s="115">
        <v>51</v>
      </c>
      <c r="G91" s="139" t="s">
        <v>419</v>
      </c>
      <c r="H91" s="119">
        <v>255000000</v>
      </c>
      <c r="I91" s="119">
        <v>255000000</v>
      </c>
      <c r="J91" s="119">
        <f t="shared" ref="J91:J94" si="31">+I91-H91</f>
        <v>0</v>
      </c>
      <c r="K91" s="119">
        <v>196541500</v>
      </c>
      <c r="L91" s="119">
        <v>196541500</v>
      </c>
      <c r="M91" s="284">
        <f t="shared" ref="M91:M94" si="32">+L91-K91</f>
        <v>0</v>
      </c>
      <c r="N91" s="161">
        <v>242477917</v>
      </c>
      <c r="O91" s="162">
        <f>+I91-N91</f>
        <v>12522083</v>
      </c>
      <c r="P91" s="105"/>
      <c r="Q91" s="105"/>
      <c r="R91" s="105"/>
      <c r="S91" s="105"/>
    </row>
    <row r="92" spans="2:19" ht="32.25" customHeight="1" x14ac:dyDescent="0.25">
      <c r="B92" s="285"/>
      <c r="C92" s="116"/>
      <c r="D92" s="116"/>
      <c r="E92" s="116"/>
      <c r="F92" s="115">
        <v>52</v>
      </c>
      <c r="G92" s="139" t="s">
        <v>421</v>
      </c>
      <c r="H92" s="119">
        <v>860000000</v>
      </c>
      <c r="I92" s="119">
        <v>260000000</v>
      </c>
      <c r="J92" s="119">
        <f t="shared" si="31"/>
        <v>-600000000</v>
      </c>
      <c r="K92" s="119">
        <v>194414500</v>
      </c>
      <c r="L92" s="119">
        <v>494414500</v>
      </c>
      <c r="M92" s="284">
        <f t="shared" si="32"/>
        <v>300000000</v>
      </c>
      <c r="N92" s="161">
        <v>200248650</v>
      </c>
      <c r="O92" s="162">
        <f>+I92-N92</f>
        <v>59751350</v>
      </c>
      <c r="P92" s="105"/>
      <c r="Q92" s="105"/>
      <c r="R92" s="105"/>
      <c r="S92" s="105"/>
    </row>
    <row r="93" spans="2:19" x14ac:dyDescent="0.25">
      <c r="B93" s="285"/>
      <c r="C93" s="116"/>
      <c r="D93" s="116" t="s">
        <v>400</v>
      </c>
      <c r="E93" s="357" t="s">
        <v>391</v>
      </c>
      <c r="F93" s="208">
        <v>53</v>
      </c>
      <c r="G93" s="139" t="s">
        <v>420</v>
      </c>
      <c r="H93" s="119">
        <v>637000000</v>
      </c>
      <c r="I93" s="119">
        <v>200000000</v>
      </c>
      <c r="J93" s="119">
        <f t="shared" si="31"/>
        <v>-437000000</v>
      </c>
      <c r="K93" s="119">
        <v>97679180</v>
      </c>
      <c r="L93" s="130">
        <v>97679180</v>
      </c>
      <c r="M93" s="284">
        <f t="shared" si="32"/>
        <v>0</v>
      </c>
      <c r="N93" s="161">
        <v>165594049</v>
      </c>
      <c r="O93" s="162">
        <f>+I93-N93</f>
        <v>34405951</v>
      </c>
      <c r="P93" s="105"/>
      <c r="Q93" s="105"/>
      <c r="R93" s="105"/>
      <c r="S93" s="105"/>
    </row>
    <row r="94" spans="2:19" ht="28.5" x14ac:dyDescent="0.25">
      <c r="B94" s="285"/>
      <c r="C94" s="116"/>
      <c r="D94" s="116"/>
      <c r="E94" s="357"/>
      <c r="F94" s="208">
        <v>54</v>
      </c>
      <c r="G94" s="139" t="s">
        <v>401</v>
      </c>
      <c r="H94" s="119">
        <v>580000000</v>
      </c>
      <c r="I94" s="119">
        <v>560000000</v>
      </c>
      <c r="J94" s="119">
        <f t="shared" si="31"/>
        <v>-20000000</v>
      </c>
      <c r="K94" s="119">
        <v>1805556600</v>
      </c>
      <c r="L94" s="119">
        <v>205556600</v>
      </c>
      <c r="M94" s="284">
        <f t="shared" si="32"/>
        <v>-1600000000</v>
      </c>
      <c r="N94" s="161">
        <v>260644375</v>
      </c>
      <c r="O94" s="162">
        <f>+I94-N94</f>
        <v>299355625</v>
      </c>
      <c r="P94" s="105"/>
      <c r="Q94" s="105"/>
      <c r="R94" s="105"/>
      <c r="S94" s="105"/>
    </row>
    <row r="95" spans="2:19" ht="15.75" thickBot="1" x14ac:dyDescent="0.3">
      <c r="B95" s="299"/>
      <c r="C95" s="163"/>
      <c r="D95" s="163"/>
      <c r="E95" s="163"/>
      <c r="F95" s="163"/>
      <c r="G95" s="164"/>
      <c r="H95" s="164"/>
      <c r="I95" s="164"/>
      <c r="J95" s="164"/>
      <c r="K95" s="164"/>
      <c r="L95" s="165"/>
      <c r="M95" s="300"/>
      <c r="N95" s="105"/>
      <c r="O95" s="105"/>
      <c r="P95" s="105"/>
      <c r="Q95" s="105"/>
      <c r="R95" s="105"/>
      <c r="S95" s="105"/>
    </row>
    <row r="96" spans="2:19" x14ac:dyDescent="0.25">
      <c r="B96" s="105"/>
      <c r="C96" s="105"/>
      <c r="D96" s="105"/>
      <c r="E96" s="105"/>
      <c r="F96" s="105"/>
      <c r="G96" s="167"/>
      <c r="H96" s="167"/>
      <c r="I96" s="167"/>
      <c r="J96" s="167"/>
      <c r="K96" s="167"/>
      <c r="L96" s="105"/>
      <c r="M96" s="105"/>
      <c r="N96" s="105"/>
      <c r="O96" s="105"/>
      <c r="P96" s="105"/>
      <c r="Q96" s="105"/>
      <c r="R96" s="105"/>
    </row>
    <row r="97" spans="2:19" ht="15" customHeight="1" x14ac:dyDescent="0.25">
      <c r="B97" s="105"/>
      <c r="C97" s="105"/>
      <c r="D97" s="105"/>
      <c r="E97" s="105"/>
      <c r="F97" s="105"/>
      <c r="G97" s="167"/>
      <c r="H97" s="167"/>
      <c r="I97" s="167"/>
      <c r="J97" s="167"/>
      <c r="K97" s="356" t="s">
        <v>454</v>
      </c>
      <c r="L97" s="356"/>
      <c r="M97" s="301"/>
      <c r="N97" s="301"/>
      <c r="O97" s="105"/>
      <c r="P97" s="105"/>
      <c r="Q97" s="105"/>
      <c r="R97" s="105"/>
      <c r="S97" s="105"/>
    </row>
    <row r="98" spans="2:19" ht="21" customHeight="1" x14ac:dyDescent="0.25">
      <c r="B98" s="105"/>
      <c r="C98" s="105"/>
      <c r="D98" s="105"/>
      <c r="E98" s="105"/>
      <c r="F98" s="105"/>
      <c r="G98" s="167"/>
      <c r="H98" s="167"/>
      <c r="I98" s="167"/>
      <c r="J98" s="167"/>
      <c r="K98" s="356" t="s">
        <v>9</v>
      </c>
      <c r="L98" s="356"/>
      <c r="M98" s="301"/>
      <c r="O98" s="105"/>
      <c r="P98" s="105"/>
      <c r="Q98" s="105"/>
      <c r="R98" s="105"/>
      <c r="S98" s="105"/>
    </row>
    <row r="99" spans="2:19" x14ac:dyDescent="0.25">
      <c r="B99" s="105"/>
      <c r="C99" s="105"/>
      <c r="D99" s="105"/>
      <c r="E99" s="105"/>
      <c r="F99" s="105"/>
      <c r="G99" s="167"/>
      <c r="H99" s="167"/>
      <c r="I99" s="167"/>
      <c r="J99" s="167"/>
      <c r="K99" s="167"/>
      <c r="L99" s="105"/>
      <c r="M99" s="105"/>
      <c r="N99" s="105"/>
      <c r="O99" s="105"/>
      <c r="P99" s="105"/>
      <c r="Q99" s="105"/>
      <c r="R99" s="105"/>
      <c r="S99" s="105"/>
    </row>
    <row r="100" spans="2:19" ht="14.25" customHeight="1" x14ac:dyDescent="0.25">
      <c r="B100" s="105"/>
      <c r="C100" s="105"/>
      <c r="D100" s="105"/>
      <c r="E100" s="105"/>
      <c r="F100" s="105"/>
      <c r="G100" s="167"/>
      <c r="H100" s="167"/>
      <c r="I100" s="167"/>
      <c r="J100" s="167"/>
      <c r="K100" s="167"/>
      <c r="L100" s="105"/>
      <c r="M100" s="105"/>
      <c r="N100" s="105"/>
      <c r="O100" s="105"/>
      <c r="P100" s="105"/>
      <c r="Q100" s="105"/>
      <c r="R100" s="105"/>
      <c r="S100" s="105"/>
    </row>
    <row r="101" spans="2:19" ht="15" customHeight="1" x14ac:dyDescent="0.25">
      <c r="B101" s="105"/>
      <c r="C101" s="105"/>
      <c r="D101" s="105"/>
      <c r="E101" s="105"/>
      <c r="F101" s="105"/>
      <c r="G101" s="167"/>
      <c r="H101" s="167"/>
      <c r="I101" s="167"/>
      <c r="J101" s="167"/>
      <c r="K101" s="167"/>
      <c r="L101" s="105"/>
      <c r="M101" s="105"/>
      <c r="N101" s="105"/>
      <c r="O101" s="105"/>
      <c r="P101" s="105"/>
      <c r="Q101" s="105"/>
      <c r="R101" s="105"/>
      <c r="S101" s="105"/>
    </row>
    <row r="102" spans="2:19" ht="15" customHeight="1" x14ac:dyDescent="0.25">
      <c r="B102" s="105"/>
      <c r="C102" s="105"/>
      <c r="D102" s="105"/>
      <c r="E102" s="105"/>
      <c r="F102" s="105"/>
      <c r="G102" s="105"/>
      <c r="H102" s="105"/>
      <c r="I102" s="105"/>
      <c r="J102" s="105"/>
      <c r="K102" s="356" t="s">
        <v>455</v>
      </c>
      <c r="L102" s="356"/>
      <c r="M102" s="301"/>
      <c r="N102" s="301"/>
      <c r="O102" s="105"/>
      <c r="P102" s="105"/>
      <c r="Q102" s="105"/>
      <c r="R102" s="105"/>
      <c r="S102" s="105"/>
    </row>
    <row r="103" spans="2:19" ht="15" customHeight="1" x14ac:dyDescent="0.25">
      <c r="B103" s="105"/>
      <c r="C103" s="105"/>
      <c r="D103" s="105"/>
      <c r="E103" s="105"/>
      <c r="F103" s="105"/>
      <c r="G103" s="105"/>
      <c r="H103" s="105"/>
      <c r="I103" s="105"/>
      <c r="J103" s="105"/>
      <c r="K103" s="356" t="s">
        <v>28</v>
      </c>
      <c r="L103" s="356"/>
      <c r="M103" s="301"/>
      <c r="N103" s="301"/>
      <c r="O103" s="105"/>
      <c r="P103" s="105"/>
      <c r="Q103" s="105"/>
      <c r="R103" s="105"/>
      <c r="S103" s="105"/>
    </row>
    <row r="104" spans="2:19" x14ac:dyDescent="0.25">
      <c r="B104" s="105"/>
      <c r="C104" s="105"/>
      <c r="D104" s="105"/>
      <c r="E104" s="105"/>
      <c r="F104" s="105"/>
      <c r="G104" s="105"/>
      <c r="H104" s="105"/>
      <c r="I104" s="105"/>
      <c r="J104" s="105"/>
      <c r="K104" s="105"/>
      <c r="L104" s="168"/>
      <c r="M104" s="105"/>
      <c r="N104" s="105"/>
      <c r="O104" s="105"/>
      <c r="P104" s="105"/>
      <c r="Q104" s="105"/>
      <c r="R104" s="105"/>
      <c r="S104" s="105"/>
    </row>
    <row r="105" spans="2:19" x14ac:dyDescent="0.25">
      <c r="B105" s="105"/>
      <c r="C105" s="105"/>
      <c r="D105" s="105"/>
      <c r="E105" s="105"/>
      <c r="F105" s="105"/>
      <c r="G105" s="105"/>
      <c r="H105" s="105"/>
      <c r="I105" s="105"/>
      <c r="J105" s="105"/>
      <c r="K105" s="105"/>
      <c r="L105" s="105"/>
      <c r="M105" s="105"/>
      <c r="N105" s="105"/>
      <c r="O105" s="105"/>
      <c r="P105" s="105"/>
      <c r="Q105" s="105"/>
      <c r="R105" s="105"/>
      <c r="S105" s="105"/>
    </row>
    <row r="106" spans="2:19" x14ac:dyDescent="0.25">
      <c r="B106" s="105"/>
      <c r="C106" s="105"/>
      <c r="D106" s="105"/>
      <c r="E106" s="105"/>
      <c r="F106" s="105"/>
      <c r="G106" s="105"/>
      <c r="H106" s="105"/>
      <c r="I106" s="105"/>
      <c r="J106" s="105"/>
      <c r="K106" s="105"/>
      <c r="L106" s="105"/>
      <c r="M106" s="105"/>
      <c r="N106" s="105"/>
      <c r="O106" s="105"/>
      <c r="P106" s="105"/>
      <c r="Q106" s="105"/>
      <c r="R106" s="105"/>
      <c r="S106" s="105"/>
    </row>
    <row r="107" spans="2:19" x14ac:dyDescent="0.25">
      <c r="G107" s="105"/>
      <c r="H107" s="105"/>
      <c r="I107" s="105"/>
      <c r="J107" s="105"/>
      <c r="K107" s="105"/>
      <c r="L107" s="105"/>
      <c r="M107" s="105"/>
      <c r="N107" s="105"/>
      <c r="O107" s="105"/>
      <c r="P107" s="105"/>
      <c r="Q107" s="105"/>
      <c r="R107" s="105"/>
      <c r="S107" s="105"/>
    </row>
    <row r="108" spans="2:19" x14ac:dyDescent="0.25">
      <c r="G108" s="105"/>
      <c r="H108" s="105"/>
      <c r="I108" s="105"/>
      <c r="J108" s="105"/>
      <c r="K108" s="105"/>
      <c r="L108" s="105"/>
      <c r="M108" s="105"/>
      <c r="N108" s="105"/>
      <c r="O108" s="105"/>
      <c r="P108" s="105"/>
      <c r="Q108" s="105"/>
      <c r="R108" s="105"/>
      <c r="S108" s="105"/>
    </row>
    <row r="109" spans="2:19" x14ac:dyDescent="0.25">
      <c r="G109" s="105"/>
      <c r="H109" s="105"/>
      <c r="I109" s="105"/>
      <c r="J109" s="105"/>
      <c r="K109" s="105"/>
      <c r="L109" s="105"/>
      <c r="M109" s="105"/>
      <c r="N109" s="105"/>
      <c r="O109" s="105"/>
      <c r="P109" s="105"/>
      <c r="Q109" s="105"/>
      <c r="R109" s="105"/>
      <c r="S109" s="105"/>
    </row>
    <row r="110" spans="2:19" x14ac:dyDescent="0.25">
      <c r="G110" s="105"/>
      <c r="H110" s="105"/>
      <c r="I110" s="105"/>
      <c r="J110" s="105"/>
      <c r="K110" s="105"/>
      <c r="L110" s="105"/>
      <c r="M110" s="105"/>
      <c r="N110" s="105"/>
      <c r="O110" s="105"/>
      <c r="P110" s="105"/>
      <c r="Q110" s="105"/>
      <c r="R110" s="105"/>
      <c r="S110" s="105"/>
    </row>
    <row r="111" spans="2:19" x14ac:dyDescent="0.25">
      <c r="G111" s="105"/>
      <c r="H111" s="105"/>
      <c r="I111" s="105"/>
      <c r="J111" s="105"/>
      <c r="K111" s="105"/>
      <c r="L111" s="105"/>
      <c r="M111" s="105"/>
      <c r="N111" s="105"/>
      <c r="O111" s="105"/>
      <c r="P111" s="105"/>
      <c r="Q111" s="105"/>
      <c r="R111" s="105"/>
      <c r="S111" s="105"/>
    </row>
    <row r="112" spans="2:19" x14ac:dyDescent="0.25">
      <c r="G112" s="105"/>
      <c r="H112" s="105"/>
      <c r="I112" s="105"/>
      <c r="J112" s="105"/>
      <c r="K112" s="105"/>
      <c r="L112" s="105"/>
      <c r="M112" s="105"/>
      <c r="N112" s="105"/>
      <c r="O112" s="105"/>
      <c r="P112" s="105"/>
      <c r="Q112" s="105"/>
      <c r="R112" s="105"/>
      <c r="S112" s="105"/>
    </row>
    <row r="113" spans="7:19" x14ac:dyDescent="0.25">
      <c r="G113" s="105"/>
      <c r="H113" s="105"/>
      <c r="I113" s="105"/>
      <c r="J113" s="105"/>
      <c r="K113" s="105"/>
      <c r="L113" s="105"/>
      <c r="M113" s="105"/>
      <c r="N113" s="105"/>
      <c r="O113" s="105"/>
      <c r="P113" s="105"/>
      <c r="Q113" s="105"/>
      <c r="R113" s="105"/>
      <c r="S113" s="105"/>
    </row>
    <row r="114" spans="7:19" x14ac:dyDescent="0.25">
      <c r="G114" s="105"/>
      <c r="H114" s="105"/>
      <c r="I114" s="105"/>
      <c r="J114" s="105"/>
      <c r="K114" s="105"/>
      <c r="L114" s="105"/>
      <c r="M114" s="105"/>
      <c r="N114" s="105"/>
      <c r="O114" s="105"/>
      <c r="P114" s="105"/>
      <c r="Q114" s="105"/>
      <c r="R114" s="105"/>
      <c r="S114" s="105"/>
    </row>
    <row r="115" spans="7:19" x14ac:dyDescent="0.25">
      <c r="G115" s="105"/>
      <c r="H115" s="105"/>
      <c r="I115" s="105"/>
      <c r="J115" s="105"/>
      <c r="K115" s="105"/>
      <c r="L115" s="105"/>
      <c r="M115" s="105"/>
      <c r="N115" s="105"/>
      <c r="O115" s="105"/>
      <c r="P115" s="105"/>
      <c r="Q115" s="105"/>
      <c r="R115" s="105"/>
      <c r="S115" s="105"/>
    </row>
    <row r="116" spans="7:19" x14ac:dyDescent="0.25">
      <c r="G116" s="105"/>
      <c r="H116" s="105"/>
      <c r="I116" s="105"/>
      <c r="J116" s="105"/>
      <c r="K116" s="105"/>
      <c r="L116" s="105"/>
      <c r="M116" s="105"/>
      <c r="N116" s="105"/>
      <c r="O116" s="105"/>
      <c r="P116" s="105"/>
      <c r="Q116" s="105"/>
      <c r="R116" s="105"/>
      <c r="S116" s="105"/>
    </row>
    <row r="117" spans="7:19" x14ac:dyDescent="0.25">
      <c r="G117" s="105"/>
      <c r="H117" s="105"/>
      <c r="I117" s="105"/>
      <c r="J117" s="105"/>
      <c r="K117" s="105"/>
      <c r="L117" s="105"/>
      <c r="M117" s="105"/>
      <c r="N117" s="105"/>
      <c r="O117" s="105"/>
      <c r="P117" s="105"/>
      <c r="Q117" s="105"/>
      <c r="R117" s="105"/>
      <c r="S117" s="105"/>
    </row>
    <row r="118" spans="7:19" x14ac:dyDescent="0.25">
      <c r="G118" s="105"/>
      <c r="H118" s="105"/>
      <c r="I118" s="105"/>
      <c r="J118" s="105"/>
      <c r="K118" s="105"/>
      <c r="L118" s="105"/>
      <c r="M118" s="105"/>
      <c r="N118" s="105"/>
      <c r="O118" s="105"/>
      <c r="P118" s="105"/>
      <c r="Q118" s="105"/>
      <c r="R118" s="105"/>
      <c r="S118" s="105"/>
    </row>
    <row r="119" spans="7:19" x14ac:dyDescent="0.25">
      <c r="G119" s="105"/>
      <c r="H119" s="105"/>
      <c r="I119" s="105"/>
      <c r="J119" s="105"/>
      <c r="K119" s="105"/>
      <c r="L119" s="105"/>
      <c r="M119" s="105"/>
      <c r="N119" s="105"/>
      <c r="O119" s="105"/>
      <c r="P119" s="105"/>
      <c r="Q119" s="105"/>
      <c r="R119" s="105"/>
      <c r="S119" s="105"/>
    </row>
    <row r="120" spans="7:19" x14ac:dyDescent="0.25">
      <c r="G120" s="105"/>
      <c r="H120" s="105"/>
      <c r="I120" s="105"/>
      <c r="J120" s="105"/>
      <c r="K120" s="105"/>
      <c r="L120" s="105"/>
      <c r="M120" s="105"/>
      <c r="N120" s="105"/>
      <c r="O120" s="105"/>
      <c r="P120" s="105"/>
      <c r="Q120" s="105"/>
      <c r="R120" s="105"/>
      <c r="S120" s="105"/>
    </row>
    <row r="121" spans="7:19" x14ac:dyDescent="0.25">
      <c r="N121" s="105"/>
      <c r="O121" s="105"/>
      <c r="P121" s="105"/>
      <c r="Q121" s="105"/>
      <c r="R121" s="105"/>
      <c r="S121" s="105"/>
    </row>
    <row r="122" spans="7:19" x14ac:dyDescent="0.25">
      <c r="N122" s="105"/>
      <c r="O122" s="105"/>
      <c r="P122" s="105"/>
      <c r="Q122" s="105"/>
      <c r="R122" s="105"/>
      <c r="S122" s="105"/>
    </row>
    <row r="123" spans="7:19" x14ac:dyDescent="0.25">
      <c r="N123" s="105"/>
      <c r="O123" s="105"/>
      <c r="P123" s="105"/>
      <c r="Q123" s="105"/>
      <c r="R123" s="105"/>
      <c r="S123" s="105"/>
    </row>
    <row r="124" spans="7:19" x14ac:dyDescent="0.25">
      <c r="N124" s="105"/>
      <c r="O124" s="105"/>
      <c r="P124" s="105"/>
      <c r="Q124" s="105"/>
      <c r="R124" s="105"/>
      <c r="S124" s="105"/>
    </row>
    <row r="125" spans="7:19" x14ac:dyDescent="0.25">
      <c r="N125" s="105"/>
      <c r="O125" s="105"/>
      <c r="P125" s="105"/>
      <c r="Q125" s="105"/>
      <c r="R125" s="105"/>
      <c r="S125" s="105"/>
    </row>
    <row r="126" spans="7:19" x14ac:dyDescent="0.25">
      <c r="N126" s="105"/>
      <c r="O126" s="105"/>
      <c r="P126" s="105"/>
      <c r="Q126" s="105"/>
      <c r="R126" s="105"/>
      <c r="S126" s="105"/>
    </row>
    <row r="127" spans="7:19" x14ac:dyDescent="0.25">
      <c r="N127" s="105"/>
      <c r="O127" s="105"/>
      <c r="P127" s="105"/>
      <c r="Q127" s="105"/>
      <c r="R127" s="105"/>
      <c r="S127" s="105"/>
    </row>
    <row r="128" spans="7:19" x14ac:dyDescent="0.25">
      <c r="N128" s="105"/>
      <c r="O128" s="105"/>
      <c r="P128" s="105"/>
      <c r="Q128" s="105"/>
      <c r="R128" s="105"/>
      <c r="S128" s="105"/>
    </row>
    <row r="129" spans="14:19" x14ac:dyDescent="0.25">
      <c r="N129" s="105"/>
      <c r="O129" s="105"/>
      <c r="P129" s="105"/>
      <c r="Q129" s="105"/>
      <c r="R129" s="105"/>
      <c r="S129" s="105"/>
    </row>
    <row r="130" spans="14:19" x14ac:dyDescent="0.25">
      <c r="N130" s="105"/>
      <c r="O130" s="105"/>
      <c r="P130" s="105"/>
      <c r="Q130" s="105"/>
      <c r="R130" s="105"/>
      <c r="S130" s="105"/>
    </row>
    <row r="131" spans="14:19" x14ac:dyDescent="0.25">
      <c r="N131" s="105"/>
      <c r="O131" s="105"/>
      <c r="P131" s="105"/>
      <c r="Q131" s="105"/>
      <c r="R131" s="105"/>
      <c r="S131" s="105"/>
    </row>
    <row r="132" spans="14:19" x14ac:dyDescent="0.25">
      <c r="N132" s="105"/>
      <c r="O132" s="105"/>
      <c r="P132" s="105"/>
      <c r="Q132" s="105"/>
      <c r="R132" s="105"/>
      <c r="S132" s="105"/>
    </row>
    <row r="133" spans="14:19" x14ac:dyDescent="0.25">
      <c r="N133" s="105"/>
      <c r="O133" s="105"/>
      <c r="P133" s="105"/>
      <c r="Q133" s="105"/>
      <c r="R133" s="105"/>
      <c r="S133" s="105"/>
    </row>
    <row r="134" spans="14:19" x14ac:dyDescent="0.25">
      <c r="N134" s="105"/>
      <c r="O134" s="105"/>
      <c r="P134" s="105"/>
      <c r="Q134" s="105"/>
      <c r="R134" s="105"/>
      <c r="S134" s="105"/>
    </row>
    <row r="135" spans="14:19" x14ac:dyDescent="0.25">
      <c r="N135" s="105"/>
      <c r="O135" s="105"/>
      <c r="P135" s="105"/>
      <c r="Q135" s="105"/>
      <c r="R135" s="105"/>
      <c r="S135" s="105"/>
    </row>
    <row r="136" spans="14:19" x14ac:dyDescent="0.25">
      <c r="N136" s="105"/>
      <c r="O136" s="105"/>
      <c r="P136" s="105"/>
      <c r="Q136" s="105"/>
      <c r="R136" s="105"/>
      <c r="S136" s="105"/>
    </row>
    <row r="137" spans="14:19" x14ac:dyDescent="0.25">
      <c r="N137" s="105"/>
      <c r="O137" s="105"/>
      <c r="P137" s="105"/>
      <c r="Q137" s="105"/>
      <c r="R137" s="105"/>
      <c r="S137" s="105"/>
    </row>
    <row r="138" spans="14:19" x14ac:dyDescent="0.25">
      <c r="N138" s="105"/>
      <c r="O138" s="105"/>
      <c r="P138" s="105"/>
      <c r="Q138" s="105"/>
      <c r="R138" s="105"/>
      <c r="S138" s="105"/>
    </row>
  </sheetData>
  <mergeCells count="21">
    <mergeCell ref="E14:E15"/>
    <mergeCell ref="E32:E33"/>
    <mergeCell ref="B78:C78"/>
    <mergeCell ref="E93:E94"/>
    <mergeCell ref="B1:M1"/>
    <mergeCell ref="B2:M2"/>
    <mergeCell ref="B3:M3"/>
    <mergeCell ref="C5:C6"/>
    <mergeCell ref="D5:D6"/>
    <mergeCell ref="E5:E6"/>
    <mergeCell ref="I5:I6"/>
    <mergeCell ref="J5:J6"/>
    <mergeCell ref="K5:K6"/>
    <mergeCell ref="L5:L6"/>
    <mergeCell ref="K103:L103"/>
    <mergeCell ref="M5:M6"/>
    <mergeCell ref="H4:J4"/>
    <mergeCell ref="K4:M4"/>
    <mergeCell ref="K97:L97"/>
    <mergeCell ref="K98:L98"/>
    <mergeCell ref="K102:L102"/>
  </mergeCells>
  <pageMargins left="0.32" right="0.23622047244094491" top="0.55118110236220474" bottom="0.35433070866141736" header="0.11811023622047245" footer="0.15748031496062992"/>
  <pageSetup paperSize="5" scale="80" orientation="landscape" horizontalDpi="4294967294" verticalDpi="0" r:id="rId1"/>
  <rowBreaks count="3" manualBreakCount="3">
    <brk id="26" max="12" man="1"/>
    <brk id="53" max="12" man="1"/>
    <brk id="76"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tabSelected="1" topLeftCell="A42" zoomScale="130" zoomScaleNormal="130" workbookViewId="0">
      <selection activeCell="C49" sqref="C49"/>
    </sheetView>
  </sheetViews>
  <sheetFormatPr defaultRowHeight="12.75" x14ac:dyDescent="0.2"/>
  <cols>
    <col min="1" max="1" width="3.5703125" style="3" customWidth="1"/>
    <col min="2" max="2" width="6.42578125" style="3" customWidth="1"/>
    <col min="3" max="3" width="63.140625" style="3" customWidth="1"/>
    <col min="4" max="4" width="13.7109375" style="1" customWidth="1"/>
    <col min="5" max="5" width="6.7109375" style="3" customWidth="1"/>
    <col min="6" max="243" width="9.140625" style="3"/>
    <col min="244" max="244" width="0.7109375" style="3" customWidth="1"/>
    <col min="245" max="245" width="6.42578125" style="3" customWidth="1"/>
    <col min="246" max="246" width="51.28515625" style="3" customWidth="1"/>
    <col min="247" max="247" width="55.140625" style="3" customWidth="1"/>
    <col min="248" max="248" width="13.7109375" style="3" customWidth="1"/>
    <col min="249" max="249" width="4.28515625" style="3" customWidth="1"/>
    <col min="250" max="250" width="16.140625" style="3" customWidth="1"/>
    <col min="251" max="251" width="13.42578125" style="3" customWidth="1"/>
    <col min="252" max="252" width="14.42578125" style="3" customWidth="1"/>
    <col min="253" max="255" width="0" style="3" hidden="1" customWidth="1"/>
    <col min="256" max="256" width="21.42578125" style="3" customWidth="1"/>
    <col min="257" max="257" width="3" style="3" customWidth="1"/>
    <col min="258" max="258" width="13.28515625" style="3" bestFit="1" customWidth="1"/>
    <col min="259" max="499" width="9.140625" style="3"/>
    <col min="500" max="500" width="0.7109375" style="3" customWidth="1"/>
    <col min="501" max="501" width="6.42578125" style="3" customWidth="1"/>
    <col min="502" max="502" width="51.28515625" style="3" customWidth="1"/>
    <col min="503" max="503" width="55.140625" style="3" customWidth="1"/>
    <col min="504" max="504" width="13.7109375" style="3" customWidth="1"/>
    <col min="505" max="505" width="4.28515625" style="3" customWidth="1"/>
    <col min="506" max="506" width="16.140625" style="3" customWidth="1"/>
    <col min="507" max="507" width="13.42578125" style="3" customWidth="1"/>
    <col min="508" max="508" width="14.42578125" style="3" customWidth="1"/>
    <col min="509" max="511" width="0" style="3" hidden="1" customWidth="1"/>
    <col min="512" max="512" width="21.42578125" style="3" customWidth="1"/>
    <col min="513" max="513" width="3" style="3" customWidth="1"/>
    <col min="514" max="514" width="13.28515625" style="3" bestFit="1" customWidth="1"/>
    <col min="515" max="755" width="9.140625" style="3"/>
    <col min="756" max="756" width="0.7109375" style="3" customWidth="1"/>
    <col min="757" max="757" width="6.42578125" style="3" customWidth="1"/>
    <col min="758" max="758" width="51.28515625" style="3" customWidth="1"/>
    <col min="759" max="759" width="55.140625" style="3" customWidth="1"/>
    <col min="760" max="760" width="13.7109375" style="3" customWidth="1"/>
    <col min="761" max="761" width="4.28515625" style="3" customWidth="1"/>
    <col min="762" max="762" width="16.140625" style="3" customWidth="1"/>
    <col min="763" max="763" width="13.42578125" style="3" customWidth="1"/>
    <col min="764" max="764" width="14.42578125" style="3" customWidth="1"/>
    <col min="765" max="767" width="0" style="3" hidden="1" customWidth="1"/>
    <col min="768" max="768" width="21.42578125" style="3" customWidth="1"/>
    <col min="769" max="769" width="3" style="3" customWidth="1"/>
    <col min="770" max="770" width="13.28515625" style="3" bestFit="1" customWidth="1"/>
    <col min="771" max="1011" width="9.140625" style="3"/>
    <col min="1012" max="1012" width="0.7109375" style="3" customWidth="1"/>
    <col min="1013" max="1013" width="6.42578125" style="3" customWidth="1"/>
    <col min="1014" max="1014" width="51.28515625" style="3" customWidth="1"/>
    <col min="1015" max="1015" width="55.140625" style="3" customWidth="1"/>
    <col min="1016" max="1016" width="13.7109375" style="3" customWidth="1"/>
    <col min="1017" max="1017" width="4.28515625" style="3" customWidth="1"/>
    <col min="1018" max="1018" width="16.140625" style="3" customWidth="1"/>
    <col min="1019" max="1019" width="13.42578125" style="3" customWidth="1"/>
    <col min="1020" max="1020" width="14.42578125" style="3" customWidth="1"/>
    <col min="1021" max="1023" width="0" style="3" hidden="1" customWidth="1"/>
    <col min="1024" max="1024" width="21.42578125" style="3" customWidth="1"/>
    <col min="1025" max="1025" width="3" style="3" customWidth="1"/>
    <col min="1026" max="1026" width="13.28515625" style="3" bestFit="1" customWidth="1"/>
    <col min="1027" max="1267" width="9.140625" style="3"/>
    <col min="1268" max="1268" width="0.7109375" style="3" customWidth="1"/>
    <col min="1269" max="1269" width="6.42578125" style="3" customWidth="1"/>
    <col min="1270" max="1270" width="51.28515625" style="3" customWidth="1"/>
    <col min="1271" max="1271" width="55.140625" style="3" customWidth="1"/>
    <col min="1272" max="1272" width="13.7109375" style="3" customWidth="1"/>
    <col min="1273" max="1273" width="4.28515625" style="3" customWidth="1"/>
    <col min="1274" max="1274" width="16.140625" style="3" customWidth="1"/>
    <col min="1275" max="1275" width="13.42578125" style="3" customWidth="1"/>
    <col min="1276" max="1276" width="14.42578125" style="3" customWidth="1"/>
    <col min="1277" max="1279" width="0" style="3" hidden="1" customWidth="1"/>
    <col min="1280" max="1280" width="21.42578125" style="3" customWidth="1"/>
    <col min="1281" max="1281" width="3" style="3" customWidth="1"/>
    <col min="1282" max="1282" width="13.28515625" style="3" bestFit="1" customWidth="1"/>
    <col min="1283" max="1523" width="9.140625" style="3"/>
    <col min="1524" max="1524" width="0.7109375" style="3" customWidth="1"/>
    <col min="1525" max="1525" width="6.42578125" style="3" customWidth="1"/>
    <col min="1526" max="1526" width="51.28515625" style="3" customWidth="1"/>
    <col min="1527" max="1527" width="55.140625" style="3" customWidth="1"/>
    <col min="1528" max="1528" width="13.7109375" style="3" customWidth="1"/>
    <col min="1529" max="1529" width="4.28515625" style="3" customWidth="1"/>
    <col min="1530" max="1530" width="16.140625" style="3" customWidth="1"/>
    <col min="1531" max="1531" width="13.42578125" style="3" customWidth="1"/>
    <col min="1532" max="1532" width="14.42578125" style="3" customWidth="1"/>
    <col min="1533" max="1535" width="0" style="3" hidden="1" customWidth="1"/>
    <col min="1536" max="1536" width="21.42578125" style="3" customWidth="1"/>
    <col min="1537" max="1537" width="3" style="3" customWidth="1"/>
    <col min="1538" max="1538" width="13.28515625" style="3" bestFit="1" customWidth="1"/>
    <col min="1539" max="1779" width="9.140625" style="3"/>
    <col min="1780" max="1780" width="0.7109375" style="3" customWidth="1"/>
    <col min="1781" max="1781" width="6.42578125" style="3" customWidth="1"/>
    <col min="1782" max="1782" width="51.28515625" style="3" customWidth="1"/>
    <col min="1783" max="1783" width="55.140625" style="3" customWidth="1"/>
    <col min="1784" max="1784" width="13.7109375" style="3" customWidth="1"/>
    <col min="1785" max="1785" width="4.28515625" style="3" customWidth="1"/>
    <col min="1786" max="1786" width="16.140625" style="3" customWidth="1"/>
    <col min="1787" max="1787" width="13.42578125" style="3" customWidth="1"/>
    <col min="1788" max="1788" width="14.42578125" style="3" customWidth="1"/>
    <col min="1789" max="1791" width="0" style="3" hidden="1" customWidth="1"/>
    <col min="1792" max="1792" width="21.42578125" style="3" customWidth="1"/>
    <col min="1793" max="1793" width="3" style="3" customWidth="1"/>
    <col min="1794" max="1794" width="13.28515625" style="3" bestFit="1" customWidth="1"/>
    <col min="1795" max="2035" width="9.140625" style="3"/>
    <col min="2036" max="2036" width="0.7109375" style="3" customWidth="1"/>
    <col min="2037" max="2037" width="6.42578125" style="3" customWidth="1"/>
    <col min="2038" max="2038" width="51.28515625" style="3" customWidth="1"/>
    <col min="2039" max="2039" width="55.140625" style="3" customWidth="1"/>
    <col min="2040" max="2040" width="13.7109375" style="3" customWidth="1"/>
    <col min="2041" max="2041" width="4.28515625" style="3" customWidth="1"/>
    <col min="2042" max="2042" width="16.140625" style="3" customWidth="1"/>
    <col min="2043" max="2043" width="13.42578125" style="3" customWidth="1"/>
    <col min="2044" max="2044" width="14.42578125" style="3" customWidth="1"/>
    <col min="2045" max="2047" width="0" style="3" hidden="1" customWidth="1"/>
    <col min="2048" max="2048" width="21.42578125" style="3" customWidth="1"/>
    <col min="2049" max="2049" width="3" style="3" customWidth="1"/>
    <col min="2050" max="2050" width="13.28515625" style="3" bestFit="1" customWidth="1"/>
    <col min="2051" max="2291" width="9.140625" style="3"/>
    <col min="2292" max="2292" width="0.7109375" style="3" customWidth="1"/>
    <col min="2293" max="2293" width="6.42578125" style="3" customWidth="1"/>
    <col min="2294" max="2294" width="51.28515625" style="3" customWidth="1"/>
    <col min="2295" max="2295" width="55.140625" style="3" customWidth="1"/>
    <col min="2296" max="2296" width="13.7109375" style="3" customWidth="1"/>
    <col min="2297" max="2297" width="4.28515625" style="3" customWidth="1"/>
    <col min="2298" max="2298" width="16.140625" style="3" customWidth="1"/>
    <col min="2299" max="2299" width="13.42578125" style="3" customWidth="1"/>
    <col min="2300" max="2300" width="14.42578125" style="3" customWidth="1"/>
    <col min="2301" max="2303" width="0" style="3" hidden="1" customWidth="1"/>
    <col min="2304" max="2304" width="21.42578125" style="3" customWidth="1"/>
    <col min="2305" max="2305" width="3" style="3" customWidth="1"/>
    <col min="2306" max="2306" width="13.28515625" style="3" bestFit="1" customWidth="1"/>
    <col min="2307" max="2547" width="9.140625" style="3"/>
    <col min="2548" max="2548" width="0.7109375" style="3" customWidth="1"/>
    <col min="2549" max="2549" width="6.42578125" style="3" customWidth="1"/>
    <col min="2550" max="2550" width="51.28515625" style="3" customWidth="1"/>
    <col min="2551" max="2551" width="55.140625" style="3" customWidth="1"/>
    <col min="2552" max="2552" width="13.7109375" style="3" customWidth="1"/>
    <col min="2553" max="2553" width="4.28515625" style="3" customWidth="1"/>
    <col min="2554" max="2554" width="16.140625" style="3" customWidth="1"/>
    <col min="2555" max="2555" width="13.42578125" style="3" customWidth="1"/>
    <col min="2556" max="2556" width="14.42578125" style="3" customWidth="1"/>
    <col min="2557" max="2559" width="0" style="3" hidden="1" customWidth="1"/>
    <col min="2560" max="2560" width="21.42578125" style="3" customWidth="1"/>
    <col min="2561" max="2561" width="3" style="3" customWidth="1"/>
    <col min="2562" max="2562" width="13.28515625" style="3" bestFit="1" customWidth="1"/>
    <col min="2563" max="2803" width="9.140625" style="3"/>
    <col min="2804" max="2804" width="0.7109375" style="3" customWidth="1"/>
    <col min="2805" max="2805" width="6.42578125" style="3" customWidth="1"/>
    <col min="2806" max="2806" width="51.28515625" style="3" customWidth="1"/>
    <col min="2807" max="2807" width="55.140625" style="3" customWidth="1"/>
    <col min="2808" max="2808" width="13.7109375" style="3" customWidth="1"/>
    <col min="2809" max="2809" width="4.28515625" style="3" customWidth="1"/>
    <col min="2810" max="2810" width="16.140625" style="3" customWidth="1"/>
    <col min="2811" max="2811" width="13.42578125" style="3" customWidth="1"/>
    <col min="2812" max="2812" width="14.42578125" style="3" customWidth="1"/>
    <col min="2813" max="2815" width="0" style="3" hidden="1" customWidth="1"/>
    <col min="2816" max="2816" width="21.42578125" style="3" customWidth="1"/>
    <col min="2817" max="2817" width="3" style="3" customWidth="1"/>
    <col min="2818" max="2818" width="13.28515625" style="3" bestFit="1" customWidth="1"/>
    <col min="2819" max="3059" width="9.140625" style="3"/>
    <col min="3060" max="3060" width="0.7109375" style="3" customWidth="1"/>
    <col min="3061" max="3061" width="6.42578125" style="3" customWidth="1"/>
    <col min="3062" max="3062" width="51.28515625" style="3" customWidth="1"/>
    <col min="3063" max="3063" width="55.140625" style="3" customWidth="1"/>
    <col min="3064" max="3064" width="13.7109375" style="3" customWidth="1"/>
    <col min="3065" max="3065" width="4.28515625" style="3" customWidth="1"/>
    <col min="3066" max="3066" width="16.140625" style="3" customWidth="1"/>
    <col min="3067" max="3067" width="13.42578125" style="3" customWidth="1"/>
    <col min="3068" max="3068" width="14.42578125" style="3" customWidth="1"/>
    <col min="3069" max="3071" width="0" style="3" hidden="1" customWidth="1"/>
    <col min="3072" max="3072" width="21.42578125" style="3" customWidth="1"/>
    <col min="3073" max="3073" width="3" style="3" customWidth="1"/>
    <col min="3074" max="3074" width="13.28515625" style="3" bestFit="1" customWidth="1"/>
    <col min="3075" max="3315" width="9.140625" style="3"/>
    <col min="3316" max="3316" width="0.7109375" style="3" customWidth="1"/>
    <col min="3317" max="3317" width="6.42578125" style="3" customWidth="1"/>
    <col min="3318" max="3318" width="51.28515625" style="3" customWidth="1"/>
    <col min="3319" max="3319" width="55.140625" style="3" customWidth="1"/>
    <col min="3320" max="3320" width="13.7109375" style="3" customWidth="1"/>
    <col min="3321" max="3321" width="4.28515625" style="3" customWidth="1"/>
    <col min="3322" max="3322" width="16.140625" style="3" customWidth="1"/>
    <col min="3323" max="3323" width="13.42578125" style="3" customWidth="1"/>
    <col min="3324" max="3324" width="14.42578125" style="3" customWidth="1"/>
    <col min="3325" max="3327" width="0" style="3" hidden="1" customWidth="1"/>
    <col min="3328" max="3328" width="21.42578125" style="3" customWidth="1"/>
    <col min="3329" max="3329" width="3" style="3" customWidth="1"/>
    <col min="3330" max="3330" width="13.28515625" style="3" bestFit="1" customWidth="1"/>
    <col min="3331" max="3571" width="9.140625" style="3"/>
    <col min="3572" max="3572" width="0.7109375" style="3" customWidth="1"/>
    <col min="3573" max="3573" width="6.42578125" style="3" customWidth="1"/>
    <col min="3574" max="3574" width="51.28515625" style="3" customWidth="1"/>
    <col min="3575" max="3575" width="55.140625" style="3" customWidth="1"/>
    <col min="3576" max="3576" width="13.7109375" style="3" customWidth="1"/>
    <col min="3577" max="3577" width="4.28515625" style="3" customWidth="1"/>
    <col min="3578" max="3578" width="16.140625" style="3" customWidth="1"/>
    <col min="3579" max="3579" width="13.42578125" style="3" customWidth="1"/>
    <col min="3580" max="3580" width="14.42578125" style="3" customWidth="1"/>
    <col min="3581" max="3583" width="0" style="3" hidden="1" customWidth="1"/>
    <col min="3584" max="3584" width="21.42578125" style="3" customWidth="1"/>
    <col min="3585" max="3585" width="3" style="3" customWidth="1"/>
    <col min="3586" max="3586" width="13.28515625" style="3" bestFit="1" customWidth="1"/>
    <col min="3587" max="3827" width="9.140625" style="3"/>
    <col min="3828" max="3828" width="0.7109375" style="3" customWidth="1"/>
    <col min="3829" max="3829" width="6.42578125" style="3" customWidth="1"/>
    <col min="3830" max="3830" width="51.28515625" style="3" customWidth="1"/>
    <col min="3831" max="3831" width="55.140625" style="3" customWidth="1"/>
    <col min="3832" max="3832" width="13.7109375" style="3" customWidth="1"/>
    <col min="3833" max="3833" width="4.28515625" style="3" customWidth="1"/>
    <col min="3834" max="3834" width="16.140625" style="3" customWidth="1"/>
    <col min="3835" max="3835" width="13.42578125" style="3" customWidth="1"/>
    <col min="3836" max="3836" width="14.42578125" style="3" customWidth="1"/>
    <col min="3837" max="3839" width="0" style="3" hidden="1" customWidth="1"/>
    <col min="3840" max="3840" width="21.42578125" style="3" customWidth="1"/>
    <col min="3841" max="3841" width="3" style="3" customWidth="1"/>
    <col min="3842" max="3842" width="13.28515625" style="3" bestFit="1" customWidth="1"/>
    <col min="3843" max="4083" width="9.140625" style="3"/>
    <col min="4084" max="4084" width="0.7109375" style="3" customWidth="1"/>
    <col min="4085" max="4085" width="6.42578125" style="3" customWidth="1"/>
    <col min="4086" max="4086" width="51.28515625" style="3" customWidth="1"/>
    <col min="4087" max="4087" width="55.140625" style="3" customWidth="1"/>
    <col min="4088" max="4088" width="13.7109375" style="3" customWidth="1"/>
    <col min="4089" max="4089" width="4.28515625" style="3" customWidth="1"/>
    <col min="4090" max="4090" width="16.140625" style="3" customWidth="1"/>
    <col min="4091" max="4091" width="13.42578125" style="3" customWidth="1"/>
    <col min="4092" max="4092" width="14.42578125" style="3" customWidth="1"/>
    <col min="4093" max="4095" width="0" style="3" hidden="1" customWidth="1"/>
    <col min="4096" max="4096" width="21.42578125" style="3" customWidth="1"/>
    <col min="4097" max="4097" width="3" style="3" customWidth="1"/>
    <col min="4098" max="4098" width="13.28515625" style="3" bestFit="1" customWidth="1"/>
    <col min="4099" max="4339" width="9.140625" style="3"/>
    <col min="4340" max="4340" width="0.7109375" style="3" customWidth="1"/>
    <col min="4341" max="4341" width="6.42578125" style="3" customWidth="1"/>
    <col min="4342" max="4342" width="51.28515625" style="3" customWidth="1"/>
    <col min="4343" max="4343" width="55.140625" style="3" customWidth="1"/>
    <col min="4344" max="4344" width="13.7109375" style="3" customWidth="1"/>
    <col min="4345" max="4345" width="4.28515625" style="3" customWidth="1"/>
    <col min="4346" max="4346" width="16.140625" style="3" customWidth="1"/>
    <col min="4347" max="4347" width="13.42578125" style="3" customWidth="1"/>
    <col min="4348" max="4348" width="14.42578125" style="3" customWidth="1"/>
    <col min="4349" max="4351" width="0" style="3" hidden="1" customWidth="1"/>
    <col min="4352" max="4352" width="21.42578125" style="3" customWidth="1"/>
    <col min="4353" max="4353" width="3" style="3" customWidth="1"/>
    <col min="4354" max="4354" width="13.28515625" style="3" bestFit="1" customWidth="1"/>
    <col min="4355" max="4595" width="9.140625" style="3"/>
    <col min="4596" max="4596" width="0.7109375" style="3" customWidth="1"/>
    <col min="4597" max="4597" width="6.42578125" style="3" customWidth="1"/>
    <col min="4598" max="4598" width="51.28515625" style="3" customWidth="1"/>
    <col min="4599" max="4599" width="55.140625" style="3" customWidth="1"/>
    <col min="4600" max="4600" width="13.7109375" style="3" customWidth="1"/>
    <col min="4601" max="4601" width="4.28515625" style="3" customWidth="1"/>
    <col min="4602" max="4602" width="16.140625" style="3" customWidth="1"/>
    <col min="4603" max="4603" width="13.42578125" style="3" customWidth="1"/>
    <col min="4604" max="4604" width="14.42578125" style="3" customWidth="1"/>
    <col min="4605" max="4607" width="0" style="3" hidden="1" customWidth="1"/>
    <col min="4608" max="4608" width="21.42578125" style="3" customWidth="1"/>
    <col min="4609" max="4609" width="3" style="3" customWidth="1"/>
    <col min="4610" max="4610" width="13.28515625" style="3" bestFit="1" customWidth="1"/>
    <col min="4611" max="4851" width="9.140625" style="3"/>
    <col min="4852" max="4852" width="0.7109375" style="3" customWidth="1"/>
    <col min="4853" max="4853" width="6.42578125" style="3" customWidth="1"/>
    <col min="4854" max="4854" width="51.28515625" style="3" customWidth="1"/>
    <col min="4855" max="4855" width="55.140625" style="3" customWidth="1"/>
    <col min="4856" max="4856" width="13.7109375" style="3" customWidth="1"/>
    <col min="4857" max="4857" width="4.28515625" style="3" customWidth="1"/>
    <col min="4858" max="4858" width="16.140625" style="3" customWidth="1"/>
    <col min="4859" max="4859" width="13.42578125" style="3" customWidth="1"/>
    <col min="4860" max="4860" width="14.42578125" style="3" customWidth="1"/>
    <col min="4861" max="4863" width="0" style="3" hidden="1" customWidth="1"/>
    <col min="4864" max="4864" width="21.42578125" style="3" customWidth="1"/>
    <col min="4865" max="4865" width="3" style="3" customWidth="1"/>
    <col min="4866" max="4866" width="13.28515625" style="3" bestFit="1" customWidth="1"/>
    <col min="4867" max="5107" width="9.140625" style="3"/>
    <col min="5108" max="5108" width="0.7109375" style="3" customWidth="1"/>
    <col min="5109" max="5109" width="6.42578125" style="3" customWidth="1"/>
    <col min="5110" max="5110" width="51.28515625" style="3" customWidth="1"/>
    <col min="5111" max="5111" width="55.140625" style="3" customWidth="1"/>
    <col min="5112" max="5112" width="13.7109375" style="3" customWidth="1"/>
    <col min="5113" max="5113" width="4.28515625" style="3" customWidth="1"/>
    <col min="5114" max="5114" width="16.140625" style="3" customWidth="1"/>
    <col min="5115" max="5115" width="13.42578125" style="3" customWidth="1"/>
    <col min="5116" max="5116" width="14.42578125" style="3" customWidth="1"/>
    <col min="5117" max="5119" width="0" style="3" hidden="1" customWidth="1"/>
    <col min="5120" max="5120" width="21.42578125" style="3" customWidth="1"/>
    <col min="5121" max="5121" width="3" style="3" customWidth="1"/>
    <col min="5122" max="5122" width="13.28515625" style="3" bestFit="1" customWidth="1"/>
    <col min="5123" max="5363" width="9.140625" style="3"/>
    <col min="5364" max="5364" width="0.7109375" style="3" customWidth="1"/>
    <col min="5365" max="5365" width="6.42578125" style="3" customWidth="1"/>
    <col min="5366" max="5366" width="51.28515625" style="3" customWidth="1"/>
    <col min="5367" max="5367" width="55.140625" style="3" customWidth="1"/>
    <col min="5368" max="5368" width="13.7109375" style="3" customWidth="1"/>
    <col min="5369" max="5369" width="4.28515625" style="3" customWidth="1"/>
    <col min="5370" max="5370" width="16.140625" style="3" customWidth="1"/>
    <col min="5371" max="5371" width="13.42578125" style="3" customWidth="1"/>
    <col min="5372" max="5372" width="14.42578125" style="3" customWidth="1"/>
    <col min="5373" max="5375" width="0" style="3" hidden="1" customWidth="1"/>
    <col min="5376" max="5376" width="21.42578125" style="3" customWidth="1"/>
    <col min="5377" max="5377" width="3" style="3" customWidth="1"/>
    <col min="5378" max="5378" width="13.28515625" style="3" bestFit="1" customWidth="1"/>
    <col min="5379" max="5619" width="9.140625" style="3"/>
    <col min="5620" max="5620" width="0.7109375" style="3" customWidth="1"/>
    <col min="5621" max="5621" width="6.42578125" style="3" customWidth="1"/>
    <col min="5622" max="5622" width="51.28515625" style="3" customWidth="1"/>
    <col min="5623" max="5623" width="55.140625" style="3" customWidth="1"/>
    <col min="5624" max="5624" width="13.7109375" style="3" customWidth="1"/>
    <col min="5625" max="5625" width="4.28515625" style="3" customWidth="1"/>
    <col min="5626" max="5626" width="16.140625" style="3" customWidth="1"/>
    <col min="5627" max="5627" width="13.42578125" style="3" customWidth="1"/>
    <col min="5628" max="5628" width="14.42578125" style="3" customWidth="1"/>
    <col min="5629" max="5631" width="0" style="3" hidden="1" customWidth="1"/>
    <col min="5632" max="5632" width="21.42578125" style="3" customWidth="1"/>
    <col min="5633" max="5633" width="3" style="3" customWidth="1"/>
    <col min="5634" max="5634" width="13.28515625" style="3" bestFit="1" customWidth="1"/>
    <col min="5635" max="5875" width="9.140625" style="3"/>
    <col min="5876" max="5876" width="0.7109375" style="3" customWidth="1"/>
    <col min="5877" max="5877" width="6.42578125" style="3" customWidth="1"/>
    <col min="5878" max="5878" width="51.28515625" style="3" customWidth="1"/>
    <col min="5879" max="5879" width="55.140625" style="3" customWidth="1"/>
    <col min="5880" max="5880" width="13.7109375" style="3" customWidth="1"/>
    <col min="5881" max="5881" width="4.28515625" style="3" customWidth="1"/>
    <col min="5882" max="5882" width="16.140625" style="3" customWidth="1"/>
    <col min="5883" max="5883" width="13.42578125" style="3" customWidth="1"/>
    <col min="5884" max="5884" width="14.42578125" style="3" customWidth="1"/>
    <col min="5885" max="5887" width="0" style="3" hidden="1" customWidth="1"/>
    <col min="5888" max="5888" width="21.42578125" style="3" customWidth="1"/>
    <col min="5889" max="5889" width="3" style="3" customWidth="1"/>
    <col min="5890" max="5890" width="13.28515625" style="3" bestFit="1" customWidth="1"/>
    <col min="5891" max="6131" width="9.140625" style="3"/>
    <col min="6132" max="6132" width="0.7109375" style="3" customWidth="1"/>
    <col min="6133" max="6133" width="6.42578125" style="3" customWidth="1"/>
    <col min="6134" max="6134" width="51.28515625" style="3" customWidth="1"/>
    <col min="6135" max="6135" width="55.140625" style="3" customWidth="1"/>
    <col min="6136" max="6136" width="13.7109375" style="3" customWidth="1"/>
    <col min="6137" max="6137" width="4.28515625" style="3" customWidth="1"/>
    <col min="6138" max="6138" width="16.140625" style="3" customWidth="1"/>
    <col min="6139" max="6139" width="13.42578125" style="3" customWidth="1"/>
    <col min="6140" max="6140" width="14.42578125" style="3" customWidth="1"/>
    <col min="6141" max="6143" width="0" style="3" hidden="1" customWidth="1"/>
    <col min="6144" max="6144" width="21.42578125" style="3" customWidth="1"/>
    <col min="6145" max="6145" width="3" style="3" customWidth="1"/>
    <col min="6146" max="6146" width="13.28515625" style="3" bestFit="1" customWidth="1"/>
    <col min="6147" max="6387" width="9.140625" style="3"/>
    <col min="6388" max="6388" width="0.7109375" style="3" customWidth="1"/>
    <col min="6389" max="6389" width="6.42578125" style="3" customWidth="1"/>
    <col min="6390" max="6390" width="51.28515625" style="3" customWidth="1"/>
    <col min="6391" max="6391" width="55.140625" style="3" customWidth="1"/>
    <col min="6392" max="6392" width="13.7109375" style="3" customWidth="1"/>
    <col min="6393" max="6393" width="4.28515625" style="3" customWidth="1"/>
    <col min="6394" max="6394" width="16.140625" style="3" customWidth="1"/>
    <col min="6395" max="6395" width="13.42578125" style="3" customWidth="1"/>
    <col min="6396" max="6396" width="14.42578125" style="3" customWidth="1"/>
    <col min="6397" max="6399" width="0" style="3" hidden="1" customWidth="1"/>
    <col min="6400" max="6400" width="21.42578125" style="3" customWidth="1"/>
    <col min="6401" max="6401" width="3" style="3" customWidth="1"/>
    <col min="6402" max="6402" width="13.28515625" style="3" bestFit="1" customWidth="1"/>
    <col min="6403" max="6643" width="9.140625" style="3"/>
    <col min="6644" max="6644" width="0.7109375" style="3" customWidth="1"/>
    <col min="6645" max="6645" width="6.42578125" style="3" customWidth="1"/>
    <col min="6646" max="6646" width="51.28515625" style="3" customWidth="1"/>
    <col min="6647" max="6647" width="55.140625" style="3" customWidth="1"/>
    <col min="6648" max="6648" width="13.7109375" style="3" customWidth="1"/>
    <col min="6649" max="6649" width="4.28515625" style="3" customWidth="1"/>
    <col min="6650" max="6650" width="16.140625" style="3" customWidth="1"/>
    <col min="6651" max="6651" width="13.42578125" style="3" customWidth="1"/>
    <col min="6652" max="6652" width="14.42578125" style="3" customWidth="1"/>
    <col min="6653" max="6655" width="0" style="3" hidden="1" customWidth="1"/>
    <col min="6656" max="6656" width="21.42578125" style="3" customWidth="1"/>
    <col min="6657" max="6657" width="3" style="3" customWidth="1"/>
    <col min="6658" max="6658" width="13.28515625" style="3" bestFit="1" customWidth="1"/>
    <col min="6659" max="6899" width="9.140625" style="3"/>
    <col min="6900" max="6900" width="0.7109375" style="3" customWidth="1"/>
    <col min="6901" max="6901" width="6.42578125" style="3" customWidth="1"/>
    <col min="6902" max="6902" width="51.28515625" style="3" customWidth="1"/>
    <col min="6903" max="6903" width="55.140625" style="3" customWidth="1"/>
    <col min="6904" max="6904" width="13.7109375" style="3" customWidth="1"/>
    <col min="6905" max="6905" width="4.28515625" style="3" customWidth="1"/>
    <col min="6906" max="6906" width="16.140625" style="3" customWidth="1"/>
    <col min="6907" max="6907" width="13.42578125" style="3" customWidth="1"/>
    <col min="6908" max="6908" width="14.42578125" style="3" customWidth="1"/>
    <col min="6909" max="6911" width="0" style="3" hidden="1" customWidth="1"/>
    <col min="6912" max="6912" width="21.42578125" style="3" customWidth="1"/>
    <col min="6913" max="6913" width="3" style="3" customWidth="1"/>
    <col min="6914" max="6914" width="13.28515625" style="3" bestFit="1" customWidth="1"/>
    <col min="6915" max="7155" width="9.140625" style="3"/>
    <col min="7156" max="7156" width="0.7109375" style="3" customWidth="1"/>
    <col min="7157" max="7157" width="6.42578125" style="3" customWidth="1"/>
    <col min="7158" max="7158" width="51.28515625" style="3" customWidth="1"/>
    <col min="7159" max="7159" width="55.140625" style="3" customWidth="1"/>
    <col min="7160" max="7160" width="13.7109375" style="3" customWidth="1"/>
    <col min="7161" max="7161" width="4.28515625" style="3" customWidth="1"/>
    <col min="7162" max="7162" width="16.140625" style="3" customWidth="1"/>
    <col min="7163" max="7163" width="13.42578125" style="3" customWidth="1"/>
    <col min="7164" max="7164" width="14.42578125" style="3" customWidth="1"/>
    <col min="7165" max="7167" width="0" style="3" hidden="1" customWidth="1"/>
    <col min="7168" max="7168" width="21.42578125" style="3" customWidth="1"/>
    <col min="7169" max="7169" width="3" style="3" customWidth="1"/>
    <col min="7170" max="7170" width="13.28515625" style="3" bestFit="1" customWidth="1"/>
    <col min="7171" max="7411" width="9.140625" style="3"/>
    <col min="7412" max="7412" width="0.7109375" style="3" customWidth="1"/>
    <col min="7413" max="7413" width="6.42578125" style="3" customWidth="1"/>
    <col min="7414" max="7414" width="51.28515625" style="3" customWidth="1"/>
    <col min="7415" max="7415" width="55.140625" style="3" customWidth="1"/>
    <col min="7416" max="7416" width="13.7109375" style="3" customWidth="1"/>
    <col min="7417" max="7417" width="4.28515625" style="3" customWidth="1"/>
    <col min="7418" max="7418" width="16.140625" style="3" customWidth="1"/>
    <col min="7419" max="7419" width="13.42578125" style="3" customWidth="1"/>
    <col min="7420" max="7420" width="14.42578125" style="3" customWidth="1"/>
    <col min="7421" max="7423" width="0" style="3" hidden="1" customWidth="1"/>
    <col min="7424" max="7424" width="21.42578125" style="3" customWidth="1"/>
    <col min="7425" max="7425" width="3" style="3" customWidth="1"/>
    <col min="7426" max="7426" width="13.28515625" style="3" bestFit="1" customWidth="1"/>
    <col min="7427" max="7667" width="9.140625" style="3"/>
    <col min="7668" max="7668" width="0.7109375" style="3" customWidth="1"/>
    <col min="7669" max="7669" width="6.42578125" style="3" customWidth="1"/>
    <col min="7670" max="7670" width="51.28515625" style="3" customWidth="1"/>
    <col min="7671" max="7671" width="55.140625" style="3" customWidth="1"/>
    <col min="7672" max="7672" width="13.7109375" style="3" customWidth="1"/>
    <col min="7673" max="7673" width="4.28515625" style="3" customWidth="1"/>
    <col min="7674" max="7674" width="16.140625" style="3" customWidth="1"/>
    <col min="7675" max="7675" width="13.42578125" style="3" customWidth="1"/>
    <col min="7676" max="7676" width="14.42578125" style="3" customWidth="1"/>
    <col min="7677" max="7679" width="0" style="3" hidden="1" customWidth="1"/>
    <col min="7680" max="7680" width="21.42578125" style="3" customWidth="1"/>
    <col min="7681" max="7681" width="3" style="3" customWidth="1"/>
    <col min="7682" max="7682" width="13.28515625" style="3" bestFit="1" customWidth="1"/>
    <col min="7683" max="7923" width="9.140625" style="3"/>
    <col min="7924" max="7924" width="0.7109375" style="3" customWidth="1"/>
    <col min="7925" max="7925" width="6.42578125" style="3" customWidth="1"/>
    <col min="7926" max="7926" width="51.28515625" style="3" customWidth="1"/>
    <col min="7927" max="7927" width="55.140625" style="3" customWidth="1"/>
    <col min="7928" max="7928" width="13.7109375" style="3" customWidth="1"/>
    <col min="7929" max="7929" width="4.28515625" style="3" customWidth="1"/>
    <col min="7930" max="7930" width="16.140625" style="3" customWidth="1"/>
    <col min="7931" max="7931" width="13.42578125" style="3" customWidth="1"/>
    <col min="7932" max="7932" width="14.42578125" style="3" customWidth="1"/>
    <col min="7933" max="7935" width="0" style="3" hidden="1" customWidth="1"/>
    <col min="7936" max="7936" width="21.42578125" style="3" customWidth="1"/>
    <col min="7937" max="7937" width="3" style="3" customWidth="1"/>
    <col min="7938" max="7938" width="13.28515625" style="3" bestFit="1" customWidth="1"/>
    <col min="7939" max="8179" width="9.140625" style="3"/>
    <col min="8180" max="8180" width="0.7109375" style="3" customWidth="1"/>
    <col min="8181" max="8181" width="6.42578125" style="3" customWidth="1"/>
    <col min="8182" max="8182" width="51.28515625" style="3" customWidth="1"/>
    <col min="8183" max="8183" width="55.140625" style="3" customWidth="1"/>
    <col min="8184" max="8184" width="13.7109375" style="3" customWidth="1"/>
    <col min="8185" max="8185" width="4.28515625" style="3" customWidth="1"/>
    <col min="8186" max="8186" width="16.140625" style="3" customWidth="1"/>
    <col min="8187" max="8187" width="13.42578125" style="3" customWidth="1"/>
    <col min="8188" max="8188" width="14.42578125" style="3" customWidth="1"/>
    <col min="8189" max="8191" width="0" style="3" hidden="1" customWidth="1"/>
    <col min="8192" max="8192" width="21.42578125" style="3" customWidth="1"/>
    <col min="8193" max="8193" width="3" style="3" customWidth="1"/>
    <col min="8194" max="8194" width="13.28515625" style="3" bestFit="1" customWidth="1"/>
    <col min="8195" max="8435" width="9.140625" style="3"/>
    <col min="8436" max="8436" width="0.7109375" style="3" customWidth="1"/>
    <col min="8437" max="8437" width="6.42578125" style="3" customWidth="1"/>
    <col min="8438" max="8438" width="51.28515625" style="3" customWidth="1"/>
    <col min="8439" max="8439" width="55.140625" style="3" customWidth="1"/>
    <col min="8440" max="8440" width="13.7109375" style="3" customWidth="1"/>
    <col min="8441" max="8441" width="4.28515625" style="3" customWidth="1"/>
    <col min="8442" max="8442" width="16.140625" style="3" customWidth="1"/>
    <col min="8443" max="8443" width="13.42578125" style="3" customWidth="1"/>
    <col min="8444" max="8444" width="14.42578125" style="3" customWidth="1"/>
    <col min="8445" max="8447" width="0" style="3" hidden="1" customWidth="1"/>
    <col min="8448" max="8448" width="21.42578125" style="3" customWidth="1"/>
    <col min="8449" max="8449" width="3" style="3" customWidth="1"/>
    <col min="8450" max="8450" width="13.28515625" style="3" bestFit="1" customWidth="1"/>
    <col min="8451" max="8691" width="9.140625" style="3"/>
    <col min="8692" max="8692" width="0.7109375" style="3" customWidth="1"/>
    <col min="8693" max="8693" width="6.42578125" style="3" customWidth="1"/>
    <col min="8694" max="8694" width="51.28515625" style="3" customWidth="1"/>
    <col min="8695" max="8695" width="55.140625" style="3" customWidth="1"/>
    <col min="8696" max="8696" width="13.7109375" style="3" customWidth="1"/>
    <col min="8697" max="8697" width="4.28515625" style="3" customWidth="1"/>
    <col min="8698" max="8698" width="16.140625" style="3" customWidth="1"/>
    <col min="8699" max="8699" width="13.42578125" style="3" customWidth="1"/>
    <col min="8700" max="8700" width="14.42578125" style="3" customWidth="1"/>
    <col min="8701" max="8703" width="0" style="3" hidden="1" customWidth="1"/>
    <col min="8704" max="8704" width="21.42578125" style="3" customWidth="1"/>
    <col min="8705" max="8705" width="3" style="3" customWidth="1"/>
    <col min="8706" max="8706" width="13.28515625" style="3" bestFit="1" customWidth="1"/>
    <col min="8707" max="8947" width="9.140625" style="3"/>
    <col min="8948" max="8948" width="0.7109375" style="3" customWidth="1"/>
    <col min="8949" max="8949" width="6.42578125" style="3" customWidth="1"/>
    <col min="8950" max="8950" width="51.28515625" style="3" customWidth="1"/>
    <col min="8951" max="8951" width="55.140625" style="3" customWidth="1"/>
    <col min="8952" max="8952" width="13.7109375" style="3" customWidth="1"/>
    <col min="8953" max="8953" width="4.28515625" style="3" customWidth="1"/>
    <col min="8954" max="8954" width="16.140625" style="3" customWidth="1"/>
    <col min="8955" max="8955" width="13.42578125" style="3" customWidth="1"/>
    <col min="8956" max="8956" width="14.42578125" style="3" customWidth="1"/>
    <col min="8957" max="8959" width="0" style="3" hidden="1" customWidth="1"/>
    <col min="8960" max="8960" width="21.42578125" style="3" customWidth="1"/>
    <col min="8961" max="8961" width="3" style="3" customWidth="1"/>
    <col min="8962" max="8962" width="13.28515625" style="3" bestFit="1" customWidth="1"/>
    <col min="8963" max="9203" width="9.140625" style="3"/>
    <col min="9204" max="9204" width="0.7109375" style="3" customWidth="1"/>
    <col min="9205" max="9205" width="6.42578125" style="3" customWidth="1"/>
    <col min="9206" max="9206" width="51.28515625" style="3" customWidth="1"/>
    <col min="9207" max="9207" width="55.140625" style="3" customWidth="1"/>
    <col min="9208" max="9208" width="13.7109375" style="3" customWidth="1"/>
    <col min="9209" max="9209" width="4.28515625" style="3" customWidth="1"/>
    <col min="9210" max="9210" width="16.140625" style="3" customWidth="1"/>
    <col min="9211" max="9211" width="13.42578125" style="3" customWidth="1"/>
    <col min="9212" max="9212" width="14.42578125" style="3" customWidth="1"/>
    <col min="9213" max="9215" width="0" style="3" hidden="1" customWidth="1"/>
    <col min="9216" max="9216" width="21.42578125" style="3" customWidth="1"/>
    <col min="9217" max="9217" width="3" style="3" customWidth="1"/>
    <col min="9218" max="9218" width="13.28515625" style="3" bestFit="1" customWidth="1"/>
    <col min="9219" max="9459" width="9.140625" style="3"/>
    <col min="9460" max="9460" width="0.7109375" style="3" customWidth="1"/>
    <col min="9461" max="9461" width="6.42578125" style="3" customWidth="1"/>
    <col min="9462" max="9462" width="51.28515625" style="3" customWidth="1"/>
    <col min="9463" max="9463" width="55.140625" style="3" customWidth="1"/>
    <col min="9464" max="9464" width="13.7109375" style="3" customWidth="1"/>
    <col min="9465" max="9465" width="4.28515625" style="3" customWidth="1"/>
    <col min="9466" max="9466" width="16.140625" style="3" customWidth="1"/>
    <col min="9467" max="9467" width="13.42578125" style="3" customWidth="1"/>
    <col min="9468" max="9468" width="14.42578125" style="3" customWidth="1"/>
    <col min="9469" max="9471" width="0" style="3" hidden="1" customWidth="1"/>
    <col min="9472" max="9472" width="21.42578125" style="3" customWidth="1"/>
    <col min="9473" max="9473" width="3" style="3" customWidth="1"/>
    <col min="9474" max="9474" width="13.28515625" style="3" bestFit="1" customWidth="1"/>
    <col min="9475" max="9715" width="9.140625" style="3"/>
    <col min="9716" max="9716" width="0.7109375" style="3" customWidth="1"/>
    <col min="9717" max="9717" width="6.42578125" style="3" customWidth="1"/>
    <col min="9718" max="9718" width="51.28515625" style="3" customWidth="1"/>
    <col min="9719" max="9719" width="55.140625" style="3" customWidth="1"/>
    <col min="9720" max="9720" width="13.7109375" style="3" customWidth="1"/>
    <col min="9721" max="9721" width="4.28515625" style="3" customWidth="1"/>
    <col min="9722" max="9722" width="16.140625" style="3" customWidth="1"/>
    <col min="9723" max="9723" width="13.42578125" style="3" customWidth="1"/>
    <col min="9724" max="9724" width="14.42578125" style="3" customWidth="1"/>
    <col min="9725" max="9727" width="0" style="3" hidden="1" customWidth="1"/>
    <col min="9728" max="9728" width="21.42578125" style="3" customWidth="1"/>
    <col min="9729" max="9729" width="3" style="3" customWidth="1"/>
    <col min="9730" max="9730" width="13.28515625" style="3" bestFit="1" customWidth="1"/>
    <col min="9731" max="9971" width="9.140625" style="3"/>
    <col min="9972" max="9972" width="0.7109375" style="3" customWidth="1"/>
    <col min="9973" max="9973" width="6.42578125" style="3" customWidth="1"/>
    <col min="9974" max="9974" width="51.28515625" style="3" customWidth="1"/>
    <col min="9975" max="9975" width="55.140625" style="3" customWidth="1"/>
    <col min="9976" max="9976" width="13.7109375" style="3" customWidth="1"/>
    <col min="9977" max="9977" width="4.28515625" style="3" customWidth="1"/>
    <col min="9978" max="9978" width="16.140625" style="3" customWidth="1"/>
    <col min="9979" max="9979" width="13.42578125" style="3" customWidth="1"/>
    <col min="9980" max="9980" width="14.42578125" style="3" customWidth="1"/>
    <col min="9981" max="9983" width="0" style="3" hidden="1" customWidth="1"/>
    <col min="9984" max="9984" width="21.42578125" style="3" customWidth="1"/>
    <col min="9985" max="9985" width="3" style="3" customWidth="1"/>
    <col min="9986" max="9986" width="13.28515625" style="3" bestFit="1" customWidth="1"/>
    <col min="9987" max="10227" width="9.140625" style="3"/>
    <col min="10228" max="10228" width="0.7109375" style="3" customWidth="1"/>
    <col min="10229" max="10229" width="6.42578125" style="3" customWidth="1"/>
    <col min="10230" max="10230" width="51.28515625" style="3" customWidth="1"/>
    <col min="10231" max="10231" width="55.140625" style="3" customWidth="1"/>
    <col min="10232" max="10232" width="13.7109375" style="3" customWidth="1"/>
    <col min="10233" max="10233" width="4.28515625" style="3" customWidth="1"/>
    <col min="10234" max="10234" width="16.140625" style="3" customWidth="1"/>
    <col min="10235" max="10235" width="13.42578125" style="3" customWidth="1"/>
    <col min="10236" max="10236" width="14.42578125" style="3" customWidth="1"/>
    <col min="10237" max="10239" width="0" style="3" hidden="1" customWidth="1"/>
    <col min="10240" max="10240" width="21.42578125" style="3" customWidth="1"/>
    <col min="10241" max="10241" width="3" style="3" customWidth="1"/>
    <col min="10242" max="10242" width="13.28515625" style="3" bestFit="1" customWidth="1"/>
    <col min="10243" max="10483" width="9.140625" style="3"/>
    <col min="10484" max="10484" width="0.7109375" style="3" customWidth="1"/>
    <col min="10485" max="10485" width="6.42578125" style="3" customWidth="1"/>
    <col min="10486" max="10486" width="51.28515625" style="3" customWidth="1"/>
    <col min="10487" max="10487" width="55.140625" style="3" customWidth="1"/>
    <col min="10488" max="10488" width="13.7109375" style="3" customWidth="1"/>
    <col min="10489" max="10489" width="4.28515625" style="3" customWidth="1"/>
    <col min="10490" max="10490" width="16.140625" style="3" customWidth="1"/>
    <col min="10491" max="10491" width="13.42578125" style="3" customWidth="1"/>
    <col min="10492" max="10492" width="14.42578125" style="3" customWidth="1"/>
    <col min="10493" max="10495" width="0" style="3" hidden="1" customWidth="1"/>
    <col min="10496" max="10496" width="21.42578125" style="3" customWidth="1"/>
    <col min="10497" max="10497" width="3" style="3" customWidth="1"/>
    <col min="10498" max="10498" width="13.28515625" style="3" bestFit="1" customWidth="1"/>
    <col min="10499" max="10739" width="9.140625" style="3"/>
    <col min="10740" max="10740" width="0.7109375" style="3" customWidth="1"/>
    <col min="10741" max="10741" width="6.42578125" style="3" customWidth="1"/>
    <col min="10742" max="10742" width="51.28515625" style="3" customWidth="1"/>
    <col min="10743" max="10743" width="55.140625" style="3" customWidth="1"/>
    <col min="10744" max="10744" width="13.7109375" style="3" customWidth="1"/>
    <col min="10745" max="10745" width="4.28515625" style="3" customWidth="1"/>
    <col min="10746" max="10746" width="16.140625" style="3" customWidth="1"/>
    <col min="10747" max="10747" width="13.42578125" style="3" customWidth="1"/>
    <col min="10748" max="10748" width="14.42578125" style="3" customWidth="1"/>
    <col min="10749" max="10751" width="0" style="3" hidden="1" customWidth="1"/>
    <col min="10752" max="10752" width="21.42578125" style="3" customWidth="1"/>
    <col min="10753" max="10753" width="3" style="3" customWidth="1"/>
    <col min="10754" max="10754" width="13.28515625" style="3" bestFit="1" customWidth="1"/>
    <col min="10755" max="10995" width="9.140625" style="3"/>
    <col min="10996" max="10996" width="0.7109375" style="3" customWidth="1"/>
    <col min="10997" max="10997" width="6.42578125" style="3" customWidth="1"/>
    <col min="10998" max="10998" width="51.28515625" style="3" customWidth="1"/>
    <col min="10999" max="10999" width="55.140625" style="3" customWidth="1"/>
    <col min="11000" max="11000" width="13.7109375" style="3" customWidth="1"/>
    <col min="11001" max="11001" width="4.28515625" style="3" customWidth="1"/>
    <col min="11002" max="11002" width="16.140625" style="3" customWidth="1"/>
    <col min="11003" max="11003" width="13.42578125" style="3" customWidth="1"/>
    <col min="11004" max="11004" width="14.42578125" style="3" customWidth="1"/>
    <col min="11005" max="11007" width="0" style="3" hidden="1" customWidth="1"/>
    <col min="11008" max="11008" width="21.42578125" style="3" customWidth="1"/>
    <col min="11009" max="11009" width="3" style="3" customWidth="1"/>
    <col min="11010" max="11010" width="13.28515625" style="3" bestFit="1" customWidth="1"/>
    <col min="11011" max="11251" width="9.140625" style="3"/>
    <col min="11252" max="11252" width="0.7109375" style="3" customWidth="1"/>
    <col min="11253" max="11253" width="6.42578125" style="3" customWidth="1"/>
    <col min="11254" max="11254" width="51.28515625" style="3" customWidth="1"/>
    <col min="11255" max="11255" width="55.140625" style="3" customWidth="1"/>
    <col min="11256" max="11256" width="13.7109375" style="3" customWidth="1"/>
    <col min="11257" max="11257" width="4.28515625" style="3" customWidth="1"/>
    <col min="11258" max="11258" width="16.140625" style="3" customWidth="1"/>
    <col min="11259" max="11259" width="13.42578125" style="3" customWidth="1"/>
    <col min="11260" max="11260" width="14.42578125" style="3" customWidth="1"/>
    <col min="11261" max="11263" width="0" style="3" hidden="1" customWidth="1"/>
    <col min="11264" max="11264" width="21.42578125" style="3" customWidth="1"/>
    <col min="11265" max="11265" width="3" style="3" customWidth="1"/>
    <col min="11266" max="11266" width="13.28515625" style="3" bestFit="1" customWidth="1"/>
    <col min="11267" max="11507" width="9.140625" style="3"/>
    <col min="11508" max="11508" width="0.7109375" style="3" customWidth="1"/>
    <col min="11509" max="11509" width="6.42578125" style="3" customWidth="1"/>
    <col min="11510" max="11510" width="51.28515625" style="3" customWidth="1"/>
    <col min="11511" max="11511" width="55.140625" style="3" customWidth="1"/>
    <col min="11512" max="11512" width="13.7109375" style="3" customWidth="1"/>
    <col min="11513" max="11513" width="4.28515625" style="3" customWidth="1"/>
    <col min="11514" max="11514" width="16.140625" style="3" customWidth="1"/>
    <col min="11515" max="11515" width="13.42578125" style="3" customWidth="1"/>
    <col min="11516" max="11516" width="14.42578125" style="3" customWidth="1"/>
    <col min="11517" max="11519" width="0" style="3" hidden="1" customWidth="1"/>
    <col min="11520" max="11520" width="21.42578125" style="3" customWidth="1"/>
    <col min="11521" max="11521" width="3" style="3" customWidth="1"/>
    <col min="11522" max="11522" width="13.28515625" style="3" bestFit="1" customWidth="1"/>
    <col min="11523" max="11763" width="9.140625" style="3"/>
    <col min="11764" max="11764" width="0.7109375" style="3" customWidth="1"/>
    <col min="11765" max="11765" width="6.42578125" style="3" customWidth="1"/>
    <col min="11766" max="11766" width="51.28515625" style="3" customWidth="1"/>
    <col min="11767" max="11767" width="55.140625" style="3" customWidth="1"/>
    <col min="11768" max="11768" width="13.7109375" style="3" customWidth="1"/>
    <col min="11769" max="11769" width="4.28515625" style="3" customWidth="1"/>
    <col min="11770" max="11770" width="16.140625" style="3" customWidth="1"/>
    <col min="11771" max="11771" width="13.42578125" style="3" customWidth="1"/>
    <col min="11772" max="11772" width="14.42578125" style="3" customWidth="1"/>
    <col min="11773" max="11775" width="0" style="3" hidden="1" customWidth="1"/>
    <col min="11776" max="11776" width="21.42578125" style="3" customWidth="1"/>
    <col min="11777" max="11777" width="3" style="3" customWidth="1"/>
    <col min="11778" max="11778" width="13.28515625" style="3" bestFit="1" customWidth="1"/>
    <col min="11779" max="12019" width="9.140625" style="3"/>
    <col min="12020" max="12020" width="0.7109375" style="3" customWidth="1"/>
    <col min="12021" max="12021" width="6.42578125" style="3" customWidth="1"/>
    <col min="12022" max="12022" width="51.28515625" style="3" customWidth="1"/>
    <col min="12023" max="12023" width="55.140625" style="3" customWidth="1"/>
    <col min="12024" max="12024" width="13.7109375" style="3" customWidth="1"/>
    <col min="12025" max="12025" width="4.28515625" style="3" customWidth="1"/>
    <col min="12026" max="12026" width="16.140625" style="3" customWidth="1"/>
    <col min="12027" max="12027" width="13.42578125" style="3" customWidth="1"/>
    <col min="12028" max="12028" width="14.42578125" style="3" customWidth="1"/>
    <col min="12029" max="12031" width="0" style="3" hidden="1" customWidth="1"/>
    <col min="12032" max="12032" width="21.42578125" style="3" customWidth="1"/>
    <col min="12033" max="12033" width="3" style="3" customWidth="1"/>
    <col min="12034" max="12034" width="13.28515625" style="3" bestFit="1" customWidth="1"/>
    <col min="12035" max="12275" width="9.140625" style="3"/>
    <col min="12276" max="12276" width="0.7109375" style="3" customWidth="1"/>
    <col min="12277" max="12277" width="6.42578125" style="3" customWidth="1"/>
    <col min="12278" max="12278" width="51.28515625" style="3" customWidth="1"/>
    <col min="12279" max="12279" width="55.140625" style="3" customWidth="1"/>
    <col min="12280" max="12280" width="13.7109375" style="3" customWidth="1"/>
    <col min="12281" max="12281" width="4.28515625" style="3" customWidth="1"/>
    <col min="12282" max="12282" width="16.140625" style="3" customWidth="1"/>
    <col min="12283" max="12283" width="13.42578125" style="3" customWidth="1"/>
    <col min="12284" max="12284" width="14.42578125" style="3" customWidth="1"/>
    <col min="12285" max="12287" width="0" style="3" hidden="1" customWidth="1"/>
    <col min="12288" max="12288" width="21.42578125" style="3" customWidth="1"/>
    <col min="12289" max="12289" width="3" style="3" customWidth="1"/>
    <col min="12290" max="12290" width="13.28515625" style="3" bestFit="1" customWidth="1"/>
    <col min="12291" max="12531" width="9.140625" style="3"/>
    <col min="12532" max="12532" width="0.7109375" style="3" customWidth="1"/>
    <col min="12533" max="12533" width="6.42578125" style="3" customWidth="1"/>
    <col min="12534" max="12534" width="51.28515625" style="3" customWidth="1"/>
    <col min="12535" max="12535" width="55.140625" style="3" customWidth="1"/>
    <col min="12536" max="12536" width="13.7109375" style="3" customWidth="1"/>
    <col min="12537" max="12537" width="4.28515625" style="3" customWidth="1"/>
    <col min="12538" max="12538" width="16.140625" style="3" customWidth="1"/>
    <col min="12539" max="12539" width="13.42578125" style="3" customWidth="1"/>
    <col min="12540" max="12540" width="14.42578125" style="3" customWidth="1"/>
    <col min="12541" max="12543" width="0" style="3" hidden="1" customWidth="1"/>
    <col min="12544" max="12544" width="21.42578125" style="3" customWidth="1"/>
    <col min="12545" max="12545" width="3" style="3" customWidth="1"/>
    <col min="12546" max="12546" width="13.28515625" style="3" bestFit="1" customWidth="1"/>
    <col min="12547" max="12787" width="9.140625" style="3"/>
    <col min="12788" max="12788" width="0.7109375" style="3" customWidth="1"/>
    <col min="12789" max="12789" width="6.42578125" style="3" customWidth="1"/>
    <col min="12790" max="12790" width="51.28515625" style="3" customWidth="1"/>
    <col min="12791" max="12791" width="55.140625" style="3" customWidth="1"/>
    <col min="12792" max="12792" width="13.7109375" style="3" customWidth="1"/>
    <col min="12793" max="12793" width="4.28515625" style="3" customWidth="1"/>
    <col min="12794" max="12794" width="16.140625" style="3" customWidth="1"/>
    <col min="12795" max="12795" width="13.42578125" style="3" customWidth="1"/>
    <col min="12796" max="12796" width="14.42578125" style="3" customWidth="1"/>
    <col min="12797" max="12799" width="0" style="3" hidden="1" customWidth="1"/>
    <col min="12800" max="12800" width="21.42578125" style="3" customWidth="1"/>
    <col min="12801" max="12801" width="3" style="3" customWidth="1"/>
    <col min="12802" max="12802" width="13.28515625" style="3" bestFit="1" customWidth="1"/>
    <col min="12803" max="13043" width="9.140625" style="3"/>
    <col min="13044" max="13044" width="0.7109375" style="3" customWidth="1"/>
    <col min="13045" max="13045" width="6.42578125" style="3" customWidth="1"/>
    <col min="13046" max="13046" width="51.28515625" style="3" customWidth="1"/>
    <col min="13047" max="13047" width="55.140625" style="3" customWidth="1"/>
    <col min="13048" max="13048" width="13.7109375" style="3" customWidth="1"/>
    <col min="13049" max="13049" width="4.28515625" style="3" customWidth="1"/>
    <col min="13050" max="13050" width="16.140625" style="3" customWidth="1"/>
    <col min="13051" max="13051" width="13.42578125" style="3" customWidth="1"/>
    <col min="13052" max="13052" width="14.42578125" style="3" customWidth="1"/>
    <col min="13053" max="13055" width="0" style="3" hidden="1" customWidth="1"/>
    <col min="13056" max="13056" width="21.42578125" style="3" customWidth="1"/>
    <col min="13057" max="13057" width="3" style="3" customWidth="1"/>
    <col min="13058" max="13058" width="13.28515625" style="3" bestFit="1" customWidth="1"/>
    <col min="13059" max="13299" width="9.140625" style="3"/>
    <col min="13300" max="13300" width="0.7109375" style="3" customWidth="1"/>
    <col min="13301" max="13301" width="6.42578125" style="3" customWidth="1"/>
    <col min="13302" max="13302" width="51.28515625" style="3" customWidth="1"/>
    <col min="13303" max="13303" width="55.140625" style="3" customWidth="1"/>
    <col min="13304" max="13304" width="13.7109375" style="3" customWidth="1"/>
    <col min="13305" max="13305" width="4.28515625" style="3" customWidth="1"/>
    <col min="13306" max="13306" width="16.140625" style="3" customWidth="1"/>
    <col min="13307" max="13307" width="13.42578125" style="3" customWidth="1"/>
    <col min="13308" max="13308" width="14.42578125" style="3" customWidth="1"/>
    <col min="13309" max="13311" width="0" style="3" hidden="1" customWidth="1"/>
    <col min="13312" max="13312" width="21.42578125" style="3" customWidth="1"/>
    <col min="13313" max="13313" width="3" style="3" customWidth="1"/>
    <col min="13314" max="13314" width="13.28515625" style="3" bestFit="1" customWidth="1"/>
    <col min="13315" max="13555" width="9.140625" style="3"/>
    <col min="13556" max="13556" width="0.7109375" style="3" customWidth="1"/>
    <col min="13557" max="13557" width="6.42578125" style="3" customWidth="1"/>
    <col min="13558" max="13558" width="51.28515625" style="3" customWidth="1"/>
    <col min="13559" max="13559" width="55.140625" style="3" customWidth="1"/>
    <col min="13560" max="13560" width="13.7109375" style="3" customWidth="1"/>
    <col min="13561" max="13561" width="4.28515625" style="3" customWidth="1"/>
    <col min="13562" max="13562" width="16.140625" style="3" customWidth="1"/>
    <col min="13563" max="13563" width="13.42578125" style="3" customWidth="1"/>
    <col min="13564" max="13564" width="14.42578125" style="3" customWidth="1"/>
    <col min="13565" max="13567" width="0" style="3" hidden="1" customWidth="1"/>
    <col min="13568" max="13568" width="21.42578125" style="3" customWidth="1"/>
    <col min="13569" max="13569" width="3" style="3" customWidth="1"/>
    <col min="13570" max="13570" width="13.28515625" style="3" bestFit="1" customWidth="1"/>
    <col min="13571" max="13811" width="9.140625" style="3"/>
    <col min="13812" max="13812" width="0.7109375" style="3" customWidth="1"/>
    <col min="13813" max="13813" width="6.42578125" style="3" customWidth="1"/>
    <col min="13814" max="13814" width="51.28515625" style="3" customWidth="1"/>
    <col min="13815" max="13815" width="55.140625" style="3" customWidth="1"/>
    <col min="13816" max="13816" width="13.7109375" style="3" customWidth="1"/>
    <col min="13817" max="13817" width="4.28515625" style="3" customWidth="1"/>
    <col min="13818" max="13818" width="16.140625" style="3" customWidth="1"/>
    <col min="13819" max="13819" width="13.42578125" style="3" customWidth="1"/>
    <col min="13820" max="13820" width="14.42578125" style="3" customWidth="1"/>
    <col min="13821" max="13823" width="0" style="3" hidden="1" customWidth="1"/>
    <col min="13824" max="13824" width="21.42578125" style="3" customWidth="1"/>
    <col min="13825" max="13825" width="3" style="3" customWidth="1"/>
    <col min="13826" max="13826" width="13.28515625" style="3" bestFit="1" customWidth="1"/>
    <col min="13827" max="14067" width="9.140625" style="3"/>
    <col min="14068" max="14068" width="0.7109375" style="3" customWidth="1"/>
    <col min="14069" max="14069" width="6.42578125" style="3" customWidth="1"/>
    <col min="14070" max="14070" width="51.28515625" style="3" customWidth="1"/>
    <col min="14071" max="14071" width="55.140625" style="3" customWidth="1"/>
    <col min="14072" max="14072" width="13.7109375" style="3" customWidth="1"/>
    <col min="14073" max="14073" width="4.28515625" style="3" customWidth="1"/>
    <col min="14074" max="14074" width="16.140625" style="3" customWidth="1"/>
    <col min="14075" max="14075" width="13.42578125" style="3" customWidth="1"/>
    <col min="14076" max="14076" width="14.42578125" style="3" customWidth="1"/>
    <col min="14077" max="14079" width="0" style="3" hidden="1" customWidth="1"/>
    <col min="14080" max="14080" width="21.42578125" style="3" customWidth="1"/>
    <col min="14081" max="14081" width="3" style="3" customWidth="1"/>
    <col min="14082" max="14082" width="13.28515625" style="3" bestFit="1" customWidth="1"/>
    <col min="14083" max="14323" width="9.140625" style="3"/>
    <col min="14324" max="14324" width="0.7109375" style="3" customWidth="1"/>
    <col min="14325" max="14325" width="6.42578125" style="3" customWidth="1"/>
    <col min="14326" max="14326" width="51.28515625" style="3" customWidth="1"/>
    <col min="14327" max="14327" width="55.140625" style="3" customWidth="1"/>
    <col min="14328" max="14328" width="13.7109375" style="3" customWidth="1"/>
    <col min="14329" max="14329" width="4.28515625" style="3" customWidth="1"/>
    <col min="14330" max="14330" width="16.140625" style="3" customWidth="1"/>
    <col min="14331" max="14331" width="13.42578125" style="3" customWidth="1"/>
    <col min="14332" max="14332" width="14.42578125" style="3" customWidth="1"/>
    <col min="14333" max="14335" width="0" style="3" hidden="1" customWidth="1"/>
    <col min="14336" max="14336" width="21.42578125" style="3" customWidth="1"/>
    <col min="14337" max="14337" width="3" style="3" customWidth="1"/>
    <col min="14338" max="14338" width="13.28515625" style="3" bestFit="1" customWidth="1"/>
    <col min="14339" max="14579" width="9.140625" style="3"/>
    <col min="14580" max="14580" width="0.7109375" style="3" customWidth="1"/>
    <col min="14581" max="14581" width="6.42578125" style="3" customWidth="1"/>
    <col min="14582" max="14582" width="51.28515625" style="3" customWidth="1"/>
    <col min="14583" max="14583" width="55.140625" style="3" customWidth="1"/>
    <col min="14584" max="14584" width="13.7109375" style="3" customWidth="1"/>
    <col min="14585" max="14585" width="4.28515625" style="3" customWidth="1"/>
    <col min="14586" max="14586" width="16.140625" style="3" customWidth="1"/>
    <col min="14587" max="14587" width="13.42578125" style="3" customWidth="1"/>
    <col min="14588" max="14588" width="14.42578125" style="3" customWidth="1"/>
    <col min="14589" max="14591" width="0" style="3" hidden="1" customWidth="1"/>
    <col min="14592" max="14592" width="21.42578125" style="3" customWidth="1"/>
    <col min="14593" max="14593" width="3" style="3" customWidth="1"/>
    <col min="14594" max="14594" width="13.28515625" style="3" bestFit="1" customWidth="1"/>
    <col min="14595" max="14835" width="9.140625" style="3"/>
    <col min="14836" max="14836" width="0.7109375" style="3" customWidth="1"/>
    <col min="14837" max="14837" width="6.42578125" style="3" customWidth="1"/>
    <col min="14838" max="14838" width="51.28515625" style="3" customWidth="1"/>
    <col min="14839" max="14839" width="55.140625" style="3" customWidth="1"/>
    <col min="14840" max="14840" width="13.7109375" style="3" customWidth="1"/>
    <col min="14841" max="14841" width="4.28515625" style="3" customWidth="1"/>
    <col min="14842" max="14842" width="16.140625" style="3" customWidth="1"/>
    <col min="14843" max="14843" width="13.42578125" style="3" customWidth="1"/>
    <col min="14844" max="14844" width="14.42578125" style="3" customWidth="1"/>
    <col min="14845" max="14847" width="0" style="3" hidden="1" customWidth="1"/>
    <col min="14848" max="14848" width="21.42578125" style="3" customWidth="1"/>
    <col min="14849" max="14849" width="3" style="3" customWidth="1"/>
    <col min="14850" max="14850" width="13.28515625" style="3" bestFit="1" customWidth="1"/>
    <col min="14851" max="15091" width="9.140625" style="3"/>
    <col min="15092" max="15092" width="0.7109375" style="3" customWidth="1"/>
    <col min="15093" max="15093" width="6.42578125" style="3" customWidth="1"/>
    <col min="15094" max="15094" width="51.28515625" style="3" customWidth="1"/>
    <col min="15095" max="15095" width="55.140625" style="3" customWidth="1"/>
    <col min="15096" max="15096" width="13.7109375" style="3" customWidth="1"/>
    <col min="15097" max="15097" width="4.28515625" style="3" customWidth="1"/>
    <col min="15098" max="15098" width="16.140625" style="3" customWidth="1"/>
    <col min="15099" max="15099" width="13.42578125" style="3" customWidth="1"/>
    <col min="15100" max="15100" width="14.42578125" style="3" customWidth="1"/>
    <col min="15101" max="15103" width="0" style="3" hidden="1" customWidth="1"/>
    <col min="15104" max="15104" width="21.42578125" style="3" customWidth="1"/>
    <col min="15105" max="15105" width="3" style="3" customWidth="1"/>
    <col min="15106" max="15106" width="13.28515625" style="3" bestFit="1" customWidth="1"/>
    <col min="15107" max="15347" width="9.140625" style="3"/>
    <col min="15348" max="15348" width="0.7109375" style="3" customWidth="1"/>
    <col min="15349" max="15349" width="6.42578125" style="3" customWidth="1"/>
    <col min="15350" max="15350" width="51.28515625" style="3" customWidth="1"/>
    <col min="15351" max="15351" width="55.140625" style="3" customWidth="1"/>
    <col min="15352" max="15352" width="13.7109375" style="3" customWidth="1"/>
    <col min="15353" max="15353" width="4.28515625" style="3" customWidth="1"/>
    <col min="15354" max="15354" width="16.140625" style="3" customWidth="1"/>
    <col min="15355" max="15355" width="13.42578125" style="3" customWidth="1"/>
    <col min="15356" max="15356" width="14.42578125" style="3" customWidth="1"/>
    <col min="15357" max="15359" width="0" style="3" hidden="1" customWidth="1"/>
    <col min="15360" max="15360" width="21.42578125" style="3" customWidth="1"/>
    <col min="15361" max="15361" width="3" style="3" customWidth="1"/>
    <col min="15362" max="15362" width="13.28515625" style="3" bestFit="1" customWidth="1"/>
    <col min="15363" max="15603" width="9.140625" style="3"/>
    <col min="15604" max="15604" width="0.7109375" style="3" customWidth="1"/>
    <col min="15605" max="15605" width="6.42578125" style="3" customWidth="1"/>
    <col min="15606" max="15606" width="51.28515625" style="3" customWidth="1"/>
    <col min="15607" max="15607" width="55.140625" style="3" customWidth="1"/>
    <col min="15608" max="15608" width="13.7109375" style="3" customWidth="1"/>
    <col min="15609" max="15609" width="4.28515625" style="3" customWidth="1"/>
    <col min="15610" max="15610" width="16.140625" style="3" customWidth="1"/>
    <col min="15611" max="15611" width="13.42578125" style="3" customWidth="1"/>
    <col min="15612" max="15612" width="14.42578125" style="3" customWidth="1"/>
    <col min="15613" max="15615" width="0" style="3" hidden="1" customWidth="1"/>
    <col min="15616" max="15616" width="21.42578125" style="3" customWidth="1"/>
    <col min="15617" max="15617" width="3" style="3" customWidth="1"/>
    <col min="15618" max="15618" width="13.28515625" style="3" bestFit="1" customWidth="1"/>
    <col min="15619" max="15859" width="9.140625" style="3"/>
    <col min="15860" max="15860" width="0.7109375" style="3" customWidth="1"/>
    <col min="15861" max="15861" width="6.42578125" style="3" customWidth="1"/>
    <col min="15862" max="15862" width="51.28515625" style="3" customWidth="1"/>
    <col min="15863" max="15863" width="55.140625" style="3" customWidth="1"/>
    <col min="15864" max="15864" width="13.7109375" style="3" customWidth="1"/>
    <col min="15865" max="15865" width="4.28515625" style="3" customWidth="1"/>
    <col min="15866" max="15866" width="16.140625" style="3" customWidth="1"/>
    <col min="15867" max="15867" width="13.42578125" style="3" customWidth="1"/>
    <col min="15868" max="15868" width="14.42578125" style="3" customWidth="1"/>
    <col min="15869" max="15871" width="0" style="3" hidden="1" customWidth="1"/>
    <col min="15872" max="15872" width="21.42578125" style="3" customWidth="1"/>
    <col min="15873" max="15873" width="3" style="3" customWidth="1"/>
    <col min="15874" max="15874" width="13.28515625" style="3" bestFit="1" customWidth="1"/>
    <col min="15875" max="16115" width="9.140625" style="3"/>
    <col min="16116" max="16116" width="0.7109375" style="3" customWidth="1"/>
    <col min="16117" max="16117" width="6.42578125" style="3" customWidth="1"/>
    <col min="16118" max="16118" width="51.28515625" style="3" customWidth="1"/>
    <col min="16119" max="16119" width="55.140625" style="3" customWidth="1"/>
    <col min="16120" max="16120" width="13.7109375" style="3" customWidth="1"/>
    <col min="16121" max="16121" width="4.28515625" style="3" customWidth="1"/>
    <col min="16122" max="16122" width="16.140625" style="3" customWidth="1"/>
    <col min="16123" max="16123" width="13.42578125" style="3" customWidth="1"/>
    <col min="16124" max="16124" width="14.42578125" style="3" customWidth="1"/>
    <col min="16125" max="16127" width="0" style="3" hidden="1" customWidth="1"/>
    <col min="16128" max="16128" width="21.42578125" style="3" customWidth="1"/>
    <col min="16129" max="16129" width="3" style="3" customWidth="1"/>
    <col min="16130" max="16130" width="13.28515625" style="3" bestFit="1" customWidth="1"/>
    <col min="16131" max="16384" width="9.140625" style="3"/>
  </cols>
  <sheetData>
    <row r="1" spans="1:5" x14ac:dyDescent="0.2">
      <c r="B1" s="351" t="s">
        <v>480</v>
      </c>
      <c r="C1" s="351"/>
      <c r="D1" s="351"/>
      <c r="E1" s="351"/>
    </row>
    <row r="2" spans="1:5" x14ac:dyDescent="0.2">
      <c r="B2" s="351" t="s">
        <v>30</v>
      </c>
      <c r="C2" s="351"/>
      <c r="D2" s="351"/>
      <c r="E2" s="351"/>
    </row>
    <row r="3" spans="1:5" x14ac:dyDescent="0.2">
      <c r="B3" s="351" t="s">
        <v>83</v>
      </c>
      <c r="C3" s="351"/>
      <c r="D3" s="351"/>
      <c r="E3" s="351"/>
    </row>
    <row r="4" spans="1:5" ht="7.5" customHeight="1" x14ac:dyDescent="0.2"/>
    <row r="5" spans="1:5" s="14" customFormat="1" ht="47.25" customHeight="1" x14ac:dyDescent="0.25">
      <c r="A5" s="309" t="s">
        <v>8</v>
      </c>
      <c r="B5" s="313" t="s">
        <v>481</v>
      </c>
      <c r="C5" s="314" t="s">
        <v>25</v>
      </c>
      <c r="D5" s="315" t="s">
        <v>467</v>
      </c>
      <c r="E5" s="309"/>
    </row>
    <row r="6" spans="1:5" s="23" customFormat="1" ht="15" customHeight="1" x14ac:dyDescent="0.25">
      <c r="A6" s="316"/>
      <c r="B6" s="310">
        <v>1</v>
      </c>
      <c r="C6" s="222" t="s">
        <v>90</v>
      </c>
      <c r="D6" s="302">
        <f>D7+D12+D20+D23+D27+D30+D43+D51+D53+D55</f>
        <v>9949429567</v>
      </c>
      <c r="E6" s="306"/>
    </row>
    <row r="7" spans="1:5" s="32" customFormat="1" ht="15.75" customHeight="1" x14ac:dyDescent="0.25">
      <c r="A7" s="317"/>
      <c r="B7" s="311">
        <v>1.6</v>
      </c>
      <c r="C7" s="230" t="s">
        <v>11</v>
      </c>
      <c r="D7" s="303">
        <f>SUM(D8:D11)</f>
        <v>1045000000</v>
      </c>
      <c r="E7" s="307"/>
    </row>
    <row r="8" spans="1:5" s="32" customFormat="1" ht="15.75" customHeight="1" x14ac:dyDescent="0.25">
      <c r="A8" s="321">
        <v>1</v>
      </c>
      <c r="B8" s="311" t="s">
        <v>93</v>
      </c>
      <c r="C8" s="230" t="s">
        <v>94</v>
      </c>
      <c r="D8" s="304">
        <v>255000000</v>
      </c>
      <c r="E8" s="307"/>
    </row>
    <row r="9" spans="1:5" s="32" customFormat="1" ht="18.75" customHeight="1" x14ac:dyDescent="0.25">
      <c r="A9" s="321">
        <v>2</v>
      </c>
      <c r="B9" s="311" t="s">
        <v>107</v>
      </c>
      <c r="C9" s="230" t="s">
        <v>108</v>
      </c>
      <c r="D9" s="304">
        <v>260000000</v>
      </c>
      <c r="E9" s="307"/>
    </row>
    <row r="10" spans="1:5" s="32" customFormat="1" ht="16.5" customHeight="1" x14ac:dyDescent="0.25">
      <c r="A10" s="321">
        <v>3</v>
      </c>
      <c r="B10" s="311" t="s">
        <v>113</v>
      </c>
      <c r="C10" s="230" t="s">
        <v>114</v>
      </c>
      <c r="D10" s="304">
        <v>200000000</v>
      </c>
      <c r="E10" s="307"/>
    </row>
    <row r="11" spans="1:5" s="32" customFormat="1" ht="16.5" customHeight="1" x14ac:dyDescent="0.25">
      <c r="A11" s="321">
        <v>4</v>
      </c>
      <c r="B11" s="311" t="s">
        <v>117</v>
      </c>
      <c r="C11" s="230" t="s">
        <v>118</v>
      </c>
      <c r="D11" s="304">
        <v>330000000</v>
      </c>
      <c r="E11" s="307"/>
    </row>
    <row r="12" spans="1:5" s="32" customFormat="1" ht="14.25" customHeight="1" x14ac:dyDescent="0.25">
      <c r="A12" s="321"/>
      <c r="B12" s="311">
        <v>1.7</v>
      </c>
      <c r="C12" s="230" t="s">
        <v>67</v>
      </c>
      <c r="D12" s="303">
        <f>SUM(D13:D19)</f>
        <v>3554179567</v>
      </c>
      <c r="E12" s="307"/>
    </row>
    <row r="13" spans="1:5" s="32" customFormat="1" ht="18" customHeight="1" x14ac:dyDescent="0.25">
      <c r="A13" s="321">
        <v>5</v>
      </c>
      <c r="B13" s="311" t="s">
        <v>120</v>
      </c>
      <c r="C13" s="230" t="s">
        <v>121</v>
      </c>
      <c r="D13" s="304">
        <v>500000000</v>
      </c>
      <c r="E13" s="307"/>
    </row>
    <row r="14" spans="1:5" s="32" customFormat="1" ht="13.5" customHeight="1" x14ac:dyDescent="0.25">
      <c r="A14" s="321">
        <v>6</v>
      </c>
      <c r="B14" s="311" t="s">
        <v>125</v>
      </c>
      <c r="C14" s="230" t="s">
        <v>126</v>
      </c>
      <c r="D14" s="304">
        <v>1200000000</v>
      </c>
      <c r="E14" s="307"/>
    </row>
    <row r="15" spans="1:5" s="32" customFormat="1" ht="15" customHeight="1" x14ac:dyDescent="0.25">
      <c r="A15" s="321">
        <v>7</v>
      </c>
      <c r="B15" s="311" t="s">
        <v>129</v>
      </c>
      <c r="C15" s="230" t="s">
        <v>130</v>
      </c>
      <c r="D15" s="304">
        <v>780000000</v>
      </c>
      <c r="E15" s="307"/>
    </row>
    <row r="16" spans="1:5" s="32" customFormat="1" ht="14.25" customHeight="1" x14ac:dyDescent="0.25">
      <c r="A16" s="321">
        <v>8</v>
      </c>
      <c r="B16" s="311" t="s">
        <v>135</v>
      </c>
      <c r="C16" s="230" t="s">
        <v>136</v>
      </c>
      <c r="D16" s="304">
        <f>260000000+100000000</f>
        <v>360000000</v>
      </c>
      <c r="E16" s="307"/>
    </row>
    <row r="17" spans="1:5" s="32" customFormat="1" ht="13.5" customHeight="1" x14ac:dyDescent="0.25">
      <c r="A17" s="321">
        <v>9</v>
      </c>
      <c r="B17" s="311" t="s">
        <v>140</v>
      </c>
      <c r="C17" s="230" t="s">
        <v>141</v>
      </c>
      <c r="D17" s="304">
        <v>490000000</v>
      </c>
      <c r="E17" s="307"/>
    </row>
    <row r="18" spans="1:5" s="32" customFormat="1" ht="15" customHeight="1" x14ac:dyDescent="0.25">
      <c r="A18" s="321">
        <v>10</v>
      </c>
      <c r="B18" s="311" t="s">
        <v>143</v>
      </c>
      <c r="C18" s="230" t="s">
        <v>144</v>
      </c>
      <c r="D18" s="304">
        <f>150000000+24179567</f>
        <v>174179567</v>
      </c>
      <c r="E18" s="307"/>
    </row>
    <row r="19" spans="1:5" s="32" customFormat="1" ht="17.25" customHeight="1" x14ac:dyDescent="0.25">
      <c r="A19" s="321">
        <v>11</v>
      </c>
      <c r="B19" s="311" t="s">
        <v>147</v>
      </c>
      <c r="C19" s="230" t="s">
        <v>148</v>
      </c>
      <c r="D19" s="304">
        <v>50000000</v>
      </c>
      <c r="E19" s="307"/>
    </row>
    <row r="20" spans="1:5" s="32" customFormat="1" ht="15.75" customHeight="1" x14ac:dyDescent="0.25">
      <c r="A20" s="321"/>
      <c r="B20" s="311">
        <v>1.1000000000000001</v>
      </c>
      <c r="C20" s="230" t="s">
        <v>12</v>
      </c>
      <c r="D20" s="303">
        <f>SUM(D21:D22)</f>
        <v>450000000</v>
      </c>
      <c r="E20" s="307"/>
    </row>
    <row r="21" spans="1:5" s="32" customFormat="1" ht="16.5" customHeight="1" x14ac:dyDescent="0.25">
      <c r="A21" s="321">
        <v>12</v>
      </c>
      <c r="B21" s="311" t="s">
        <v>149</v>
      </c>
      <c r="C21" s="230" t="s">
        <v>150</v>
      </c>
      <c r="D21" s="304">
        <v>250000000</v>
      </c>
      <c r="E21" s="307"/>
    </row>
    <row r="22" spans="1:5" s="32" customFormat="1" ht="17.25" customHeight="1" x14ac:dyDescent="0.25">
      <c r="A22" s="321">
        <v>13</v>
      </c>
      <c r="B22" s="311" t="s">
        <v>155</v>
      </c>
      <c r="C22" s="230" t="s">
        <v>156</v>
      </c>
      <c r="D22" s="304">
        <v>200000000</v>
      </c>
      <c r="E22" s="307"/>
    </row>
    <row r="23" spans="1:5" s="32" customFormat="1" ht="14.25" customHeight="1" x14ac:dyDescent="0.25">
      <c r="A23" s="321"/>
      <c r="B23" s="311">
        <v>1.8</v>
      </c>
      <c r="C23" s="230" t="s">
        <v>73</v>
      </c>
      <c r="D23" s="303">
        <f>SUM(D24:D26)</f>
        <v>460000000</v>
      </c>
      <c r="E23" s="307"/>
    </row>
    <row r="24" spans="1:5" s="32" customFormat="1" ht="18" customHeight="1" x14ac:dyDescent="0.25">
      <c r="A24" s="321">
        <v>14</v>
      </c>
      <c r="B24" s="311" t="s">
        <v>157</v>
      </c>
      <c r="C24" s="230" t="s">
        <v>347</v>
      </c>
      <c r="D24" s="304">
        <v>100000000</v>
      </c>
      <c r="E24" s="307"/>
    </row>
    <row r="25" spans="1:5" s="32" customFormat="1" ht="18" customHeight="1" x14ac:dyDescent="0.25">
      <c r="A25" s="321">
        <v>15</v>
      </c>
      <c r="B25" s="311" t="s">
        <v>159</v>
      </c>
      <c r="C25" s="230" t="s">
        <v>348</v>
      </c>
      <c r="D25" s="304">
        <v>100000000</v>
      </c>
      <c r="E25" s="307"/>
    </row>
    <row r="26" spans="1:5" s="32" customFormat="1" ht="16.5" customHeight="1" x14ac:dyDescent="0.25">
      <c r="A26" s="321">
        <v>16</v>
      </c>
      <c r="B26" s="311" t="s">
        <v>162</v>
      </c>
      <c r="C26" s="230" t="s">
        <v>163</v>
      </c>
      <c r="D26" s="304">
        <v>260000000</v>
      </c>
      <c r="E26" s="307"/>
    </row>
    <row r="27" spans="1:5" s="32" customFormat="1" ht="15" customHeight="1" x14ac:dyDescent="0.25">
      <c r="A27" s="321"/>
      <c r="B27" s="311">
        <v>1.9</v>
      </c>
      <c r="C27" s="230" t="s">
        <v>76</v>
      </c>
      <c r="D27" s="303">
        <f>SUM(D28:D29)</f>
        <v>1080000000</v>
      </c>
      <c r="E27" s="307"/>
    </row>
    <row r="28" spans="1:5" s="32" customFormat="1" ht="13.5" customHeight="1" x14ac:dyDescent="0.25">
      <c r="A28" s="321">
        <v>17</v>
      </c>
      <c r="B28" s="311" t="s">
        <v>165</v>
      </c>
      <c r="C28" s="230" t="s">
        <v>166</v>
      </c>
      <c r="D28" s="304">
        <v>560000000</v>
      </c>
      <c r="E28" s="307"/>
    </row>
    <row r="29" spans="1:5" s="32" customFormat="1" ht="17.25" customHeight="1" x14ac:dyDescent="0.25">
      <c r="A29" s="321">
        <v>18</v>
      </c>
      <c r="B29" s="311" t="s">
        <v>169</v>
      </c>
      <c r="C29" s="230" t="s">
        <v>170</v>
      </c>
      <c r="D29" s="304">
        <v>520000000</v>
      </c>
      <c r="E29" s="307"/>
    </row>
    <row r="30" spans="1:5" s="32" customFormat="1" ht="15" customHeight="1" x14ac:dyDescent="0.25">
      <c r="A30" s="321"/>
      <c r="B30" s="312">
        <v>1.1000000000000001</v>
      </c>
      <c r="C30" s="264" t="s">
        <v>33</v>
      </c>
      <c r="D30" s="305">
        <f>SUM(D31:D42)</f>
        <v>1464000000</v>
      </c>
      <c r="E30" s="307"/>
    </row>
    <row r="31" spans="1:5" s="32" customFormat="1" ht="15" customHeight="1" x14ac:dyDescent="0.25">
      <c r="A31" s="321">
        <v>19</v>
      </c>
      <c r="B31" s="311" t="s">
        <v>176</v>
      </c>
      <c r="C31" s="230" t="s">
        <v>177</v>
      </c>
      <c r="D31" s="304">
        <v>6000000</v>
      </c>
      <c r="E31" s="307"/>
    </row>
    <row r="32" spans="1:5" s="32" customFormat="1" ht="15" customHeight="1" x14ac:dyDescent="0.25">
      <c r="A32" s="321">
        <v>20</v>
      </c>
      <c r="B32" s="311" t="s">
        <v>181</v>
      </c>
      <c r="C32" s="230" t="s">
        <v>182</v>
      </c>
      <c r="D32" s="304">
        <v>18000000</v>
      </c>
      <c r="E32" s="307"/>
    </row>
    <row r="33" spans="1:5" s="32" customFormat="1" ht="15" customHeight="1" x14ac:dyDescent="0.25">
      <c r="A33" s="321">
        <v>21</v>
      </c>
      <c r="B33" s="311" t="s">
        <v>186</v>
      </c>
      <c r="C33" s="230" t="s">
        <v>187</v>
      </c>
      <c r="D33" s="304">
        <v>220000000</v>
      </c>
      <c r="E33" s="307"/>
    </row>
    <row r="34" spans="1:5" s="32" customFormat="1" ht="15" customHeight="1" x14ac:dyDescent="0.25">
      <c r="A34" s="321"/>
      <c r="B34" s="311" t="s">
        <v>190</v>
      </c>
      <c r="C34" s="230" t="s">
        <v>191</v>
      </c>
      <c r="D34" s="304">
        <v>0</v>
      </c>
      <c r="E34" s="307"/>
    </row>
    <row r="35" spans="1:5" s="32" customFormat="1" ht="16.5" customHeight="1" x14ac:dyDescent="0.25">
      <c r="A35" s="321">
        <v>22</v>
      </c>
      <c r="B35" s="311" t="s">
        <v>194</v>
      </c>
      <c r="C35" s="230" t="s">
        <v>195</v>
      </c>
      <c r="D35" s="304">
        <v>654000000</v>
      </c>
      <c r="E35" s="307"/>
    </row>
    <row r="36" spans="1:5" s="32" customFormat="1" ht="14.25" customHeight="1" x14ac:dyDescent="0.25">
      <c r="A36" s="321">
        <v>23</v>
      </c>
      <c r="B36" s="311" t="s">
        <v>198</v>
      </c>
      <c r="C36" s="230" t="s">
        <v>199</v>
      </c>
      <c r="D36" s="304">
        <v>55000000</v>
      </c>
      <c r="E36" s="307"/>
    </row>
    <row r="37" spans="1:5" s="32" customFormat="1" ht="15" customHeight="1" x14ac:dyDescent="0.25">
      <c r="A37" s="321">
        <v>24</v>
      </c>
      <c r="B37" s="311" t="s">
        <v>201</v>
      </c>
      <c r="C37" s="230" t="s">
        <v>202</v>
      </c>
      <c r="D37" s="304">
        <v>51000000</v>
      </c>
      <c r="E37" s="307"/>
    </row>
    <row r="38" spans="1:5" s="32" customFormat="1" ht="17.25" customHeight="1" x14ac:dyDescent="0.25">
      <c r="A38" s="321">
        <v>25</v>
      </c>
      <c r="B38" s="311" t="s">
        <v>204</v>
      </c>
      <c r="C38" s="230" t="s">
        <v>205</v>
      </c>
      <c r="D38" s="304">
        <v>18000000</v>
      </c>
      <c r="E38" s="307"/>
    </row>
    <row r="39" spans="1:5" s="32" customFormat="1" ht="16.5" customHeight="1" x14ac:dyDescent="0.25">
      <c r="A39" s="321">
        <v>26</v>
      </c>
      <c r="B39" s="311" t="s">
        <v>207</v>
      </c>
      <c r="C39" s="230" t="s">
        <v>208</v>
      </c>
      <c r="D39" s="304">
        <v>40000000</v>
      </c>
      <c r="E39" s="307"/>
    </row>
    <row r="40" spans="1:5" s="32" customFormat="1" ht="14.25" customHeight="1" x14ac:dyDescent="0.25">
      <c r="A40" s="321">
        <v>27</v>
      </c>
      <c r="B40" s="311" t="s">
        <v>212</v>
      </c>
      <c r="C40" s="230" t="s">
        <v>213</v>
      </c>
      <c r="D40" s="304">
        <v>42000000</v>
      </c>
      <c r="E40" s="307"/>
    </row>
    <row r="41" spans="1:5" s="32" customFormat="1" ht="15" customHeight="1" x14ac:dyDescent="0.25">
      <c r="A41" s="321">
        <v>28</v>
      </c>
      <c r="B41" s="311" t="s">
        <v>215</v>
      </c>
      <c r="C41" s="230" t="s">
        <v>216</v>
      </c>
      <c r="D41" s="304">
        <v>300000000</v>
      </c>
      <c r="E41" s="307"/>
    </row>
    <row r="42" spans="1:5" s="32" customFormat="1" ht="15" customHeight="1" x14ac:dyDescent="0.25">
      <c r="A42" s="321">
        <v>29</v>
      </c>
      <c r="B42" s="311" t="s">
        <v>219</v>
      </c>
      <c r="C42" s="230" t="s">
        <v>220</v>
      </c>
      <c r="D42" s="304">
        <v>60000000</v>
      </c>
      <c r="E42" s="307"/>
    </row>
    <row r="43" spans="1:5" s="32" customFormat="1" ht="13.5" customHeight="1" x14ac:dyDescent="0.25">
      <c r="A43" s="321"/>
      <c r="B43" s="311">
        <v>1.2</v>
      </c>
      <c r="C43" s="230" t="s">
        <v>44</v>
      </c>
      <c r="D43" s="303">
        <f>SUM(D44:D50)</f>
        <v>1547000000</v>
      </c>
      <c r="E43" s="307"/>
    </row>
    <row r="44" spans="1:5" s="32" customFormat="1" ht="16.5" customHeight="1" x14ac:dyDescent="0.25">
      <c r="A44" s="321">
        <v>30</v>
      </c>
      <c r="B44" s="311" t="s">
        <v>222</v>
      </c>
      <c r="C44" s="230" t="s">
        <v>223</v>
      </c>
      <c r="D44" s="304">
        <v>125000000</v>
      </c>
      <c r="E44" s="307"/>
    </row>
    <row r="45" spans="1:5" s="32" customFormat="1" ht="13.5" customHeight="1" x14ac:dyDescent="0.25">
      <c r="A45" s="321">
        <v>31</v>
      </c>
      <c r="B45" s="311" t="s">
        <v>226</v>
      </c>
      <c r="C45" s="230" t="s">
        <v>227</v>
      </c>
      <c r="D45" s="304">
        <v>225000000</v>
      </c>
      <c r="E45" s="307"/>
    </row>
    <row r="46" spans="1:5" s="32" customFormat="1" ht="13.5" customHeight="1" x14ac:dyDescent="0.25">
      <c r="A46" s="321">
        <v>32</v>
      </c>
      <c r="B46" s="311" t="s">
        <v>229</v>
      </c>
      <c r="C46" s="230" t="s">
        <v>230</v>
      </c>
      <c r="D46" s="304">
        <v>36000000</v>
      </c>
      <c r="E46" s="307"/>
    </row>
    <row r="47" spans="1:5" s="32" customFormat="1" ht="12.75" customHeight="1" x14ac:dyDescent="0.25">
      <c r="A47" s="321">
        <v>33</v>
      </c>
      <c r="B47" s="311" t="s">
        <v>232</v>
      </c>
      <c r="C47" s="230" t="s">
        <v>233</v>
      </c>
      <c r="D47" s="304">
        <v>51000000</v>
      </c>
      <c r="E47" s="307"/>
    </row>
    <row r="48" spans="1:5" s="32" customFormat="1" ht="13.5" customHeight="1" x14ac:dyDescent="0.25">
      <c r="A48" s="321">
        <v>34</v>
      </c>
      <c r="B48" s="311" t="s">
        <v>235</v>
      </c>
      <c r="C48" s="230" t="s">
        <v>236</v>
      </c>
      <c r="D48" s="304">
        <v>10000000</v>
      </c>
      <c r="E48" s="307"/>
    </row>
    <row r="49" spans="1:5" s="32" customFormat="1" ht="15" customHeight="1" x14ac:dyDescent="0.25">
      <c r="A49" s="321">
        <v>35</v>
      </c>
      <c r="B49" s="311" t="s">
        <v>254</v>
      </c>
      <c r="C49" s="230" t="s">
        <v>255</v>
      </c>
      <c r="D49" s="304">
        <v>100000000</v>
      </c>
      <c r="E49" s="307"/>
    </row>
    <row r="50" spans="1:5" s="32" customFormat="1" ht="14.25" customHeight="1" x14ac:dyDescent="0.25">
      <c r="A50" s="321">
        <v>36</v>
      </c>
      <c r="B50" s="311" t="s">
        <v>262</v>
      </c>
      <c r="C50" s="230" t="s">
        <v>263</v>
      </c>
      <c r="D50" s="304">
        <v>1000000000</v>
      </c>
      <c r="E50" s="307"/>
    </row>
    <row r="51" spans="1:5" s="32" customFormat="1" ht="15" customHeight="1" x14ac:dyDescent="0.25">
      <c r="A51" s="321"/>
      <c r="B51" s="311">
        <v>1.3</v>
      </c>
      <c r="C51" s="230" t="s">
        <v>10</v>
      </c>
      <c r="D51" s="303">
        <f>SUM(D52:D52)</f>
        <v>41250000</v>
      </c>
      <c r="E51" s="307"/>
    </row>
    <row r="52" spans="1:5" s="32" customFormat="1" ht="14.25" customHeight="1" x14ac:dyDescent="0.25">
      <c r="A52" s="321">
        <v>37</v>
      </c>
      <c r="B52" s="311" t="s">
        <v>264</v>
      </c>
      <c r="C52" s="230" t="s">
        <v>265</v>
      </c>
      <c r="D52" s="304">
        <v>41250000</v>
      </c>
      <c r="E52" s="307"/>
    </row>
    <row r="53" spans="1:5" s="32" customFormat="1" ht="12.75" customHeight="1" x14ac:dyDescent="0.25">
      <c r="A53" s="321"/>
      <c r="B53" s="311">
        <v>1.4</v>
      </c>
      <c r="C53" s="230" t="s">
        <v>52</v>
      </c>
      <c r="D53" s="303">
        <f>D54</f>
        <v>50000000</v>
      </c>
      <c r="E53" s="307"/>
    </row>
    <row r="54" spans="1:5" s="32" customFormat="1" ht="14.25" customHeight="1" x14ac:dyDescent="0.25">
      <c r="A54" s="321">
        <v>38</v>
      </c>
      <c r="B54" s="311" t="s">
        <v>269</v>
      </c>
      <c r="C54" s="230" t="s">
        <v>270</v>
      </c>
      <c r="D54" s="304">
        <v>50000000</v>
      </c>
      <c r="E54" s="307"/>
    </row>
    <row r="55" spans="1:5" s="32" customFormat="1" ht="13.5" customHeight="1" x14ac:dyDescent="0.25">
      <c r="A55" s="321"/>
      <c r="B55" s="311">
        <v>1.5</v>
      </c>
      <c r="C55" s="230" t="s">
        <v>55</v>
      </c>
      <c r="D55" s="303">
        <f>SUM(D56:D59)</f>
        <v>258000000</v>
      </c>
      <c r="E55" s="307"/>
    </row>
    <row r="56" spans="1:5" s="32" customFormat="1" ht="12.75" customHeight="1" x14ac:dyDescent="0.25">
      <c r="A56" s="321">
        <v>39</v>
      </c>
      <c r="B56" s="311" t="s">
        <v>274</v>
      </c>
      <c r="C56" s="230" t="s">
        <v>275</v>
      </c>
      <c r="D56" s="304">
        <v>45000000</v>
      </c>
      <c r="E56" s="307"/>
    </row>
    <row r="57" spans="1:5" s="32" customFormat="1" ht="13.5" customHeight="1" x14ac:dyDescent="0.25">
      <c r="A57" s="321">
        <v>40</v>
      </c>
      <c r="B57" s="311" t="s">
        <v>279</v>
      </c>
      <c r="C57" s="230" t="s">
        <v>280</v>
      </c>
      <c r="D57" s="304">
        <v>11000000</v>
      </c>
      <c r="E57" s="307"/>
    </row>
    <row r="58" spans="1:5" s="32" customFormat="1" ht="14.25" customHeight="1" x14ac:dyDescent="0.25">
      <c r="A58" s="321">
        <v>41</v>
      </c>
      <c r="B58" s="311" t="s">
        <v>282</v>
      </c>
      <c r="C58" s="230" t="s">
        <v>283</v>
      </c>
      <c r="D58" s="304">
        <v>190000000</v>
      </c>
      <c r="E58" s="307"/>
    </row>
    <row r="59" spans="1:5" s="32" customFormat="1" ht="15.75" customHeight="1" x14ac:dyDescent="0.25">
      <c r="A59" s="322">
        <v>42</v>
      </c>
      <c r="B59" s="318" t="s">
        <v>285</v>
      </c>
      <c r="C59" s="319" t="s">
        <v>286</v>
      </c>
      <c r="D59" s="320">
        <v>12000000</v>
      </c>
      <c r="E59" s="308"/>
    </row>
    <row r="60" spans="1:5" x14ac:dyDescent="0.2">
      <c r="B60" s="271"/>
      <c r="C60" s="271"/>
      <c r="D60" s="273"/>
    </row>
    <row r="61" spans="1:5" s="1" customFormat="1" ht="11.1" customHeight="1" x14ac:dyDescent="0.2">
      <c r="B61" s="271"/>
      <c r="C61" s="271"/>
      <c r="D61" s="275"/>
    </row>
    <row r="62" spans="1:5" ht="11.1" customHeight="1" x14ac:dyDescent="0.2">
      <c r="B62" s="271"/>
      <c r="C62" s="271"/>
      <c r="D62" s="273"/>
    </row>
    <row r="63" spans="1:5" ht="12.75" customHeight="1" x14ac:dyDescent="0.2">
      <c r="B63" s="271"/>
      <c r="C63" s="271"/>
      <c r="D63" s="273"/>
    </row>
    <row r="64" spans="1:5" ht="11.1" customHeight="1" x14ac:dyDescent="0.2">
      <c r="B64" s="271"/>
      <c r="C64" s="271"/>
      <c r="D64" s="273"/>
    </row>
    <row r="65" spans="2:4" ht="11.1" customHeight="1" x14ac:dyDescent="0.2">
      <c r="B65" s="271"/>
      <c r="C65" s="271"/>
      <c r="D65" s="273"/>
    </row>
    <row r="66" spans="2:4" ht="11.1" customHeight="1" x14ac:dyDescent="0.2">
      <c r="B66" s="271"/>
      <c r="C66" s="271"/>
      <c r="D66" s="273"/>
    </row>
    <row r="67" spans="2:4" ht="14.25" customHeight="1" x14ac:dyDescent="0.2">
      <c r="B67" s="271"/>
      <c r="C67" s="271"/>
      <c r="D67" s="273"/>
    </row>
    <row r="68" spans="2:4" ht="13.5" customHeight="1" x14ac:dyDescent="0.2">
      <c r="B68" s="271"/>
      <c r="C68" s="271"/>
      <c r="D68" s="273"/>
    </row>
    <row r="69" spans="2:4" ht="14.25" customHeight="1" x14ac:dyDescent="0.2">
      <c r="B69" s="271"/>
      <c r="C69" s="271"/>
      <c r="D69" s="273"/>
    </row>
    <row r="70" spans="2:4" ht="15" customHeight="1" x14ac:dyDescent="0.2">
      <c r="B70" s="271"/>
      <c r="C70" s="271"/>
      <c r="D70" s="273"/>
    </row>
    <row r="71" spans="2:4" x14ac:dyDescent="0.2">
      <c r="B71" s="271"/>
      <c r="C71" s="271"/>
      <c r="D71" s="273"/>
    </row>
    <row r="72" spans="2:4" x14ac:dyDescent="0.2">
      <c r="B72" s="271"/>
      <c r="C72" s="271"/>
      <c r="D72" s="273"/>
    </row>
    <row r="73" spans="2:4" x14ac:dyDescent="0.2">
      <c r="B73" s="271"/>
      <c r="C73" s="271"/>
      <c r="D73" s="273"/>
    </row>
    <row r="74" spans="2:4" x14ac:dyDescent="0.2">
      <c r="B74" s="271"/>
      <c r="C74" s="271"/>
      <c r="D74" s="273"/>
    </row>
    <row r="75" spans="2:4" x14ac:dyDescent="0.2">
      <c r="B75" s="271"/>
      <c r="C75" s="271"/>
      <c r="D75" s="273"/>
    </row>
    <row r="76" spans="2:4" x14ac:dyDescent="0.2">
      <c r="B76" s="271"/>
      <c r="C76" s="271"/>
      <c r="D76" s="273"/>
    </row>
    <row r="77" spans="2:4" x14ac:dyDescent="0.2">
      <c r="B77" s="271"/>
      <c r="C77" s="271"/>
      <c r="D77" s="273"/>
    </row>
    <row r="78" spans="2:4" x14ac:dyDescent="0.2">
      <c r="B78" s="271"/>
      <c r="C78" s="271"/>
      <c r="D78" s="273"/>
    </row>
    <row r="79" spans="2:4" x14ac:dyDescent="0.2">
      <c r="B79" s="271"/>
      <c r="C79" s="271"/>
      <c r="D79" s="273"/>
    </row>
    <row r="80" spans="2:4" x14ac:dyDescent="0.2">
      <c r="B80" s="271"/>
      <c r="C80" s="271"/>
      <c r="D80" s="273"/>
    </row>
    <row r="81" spans="2:4" x14ac:dyDescent="0.2">
      <c r="B81" s="271"/>
      <c r="C81" s="271"/>
      <c r="D81" s="273"/>
    </row>
    <row r="82" spans="2:4" x14ac:dyDescent="0.2">
      <c r="B82" s="271"/>
      <c r="C82" s="271"/>
      <c r="D82" s="273"/>
    </row>
    <row r="83" spans="2:4" x14ac:dyDescent="0.2">
      <c r="B83" s="271"/>
      <c r="C83" s="271"/>
      <c r="D83" s="273"/>
    </row>
    <row r="84" spans="2:4" x14ac:dyDescent="0.2">
      <c r="B84" s="271"/>
      <c r="C84" s="271"/>
      <c r="D84" s="273"/>
    </row>
    <row r="85" spans="2:4" x14ac:dyDescent="0.2">
      <c r="B85" s="271"/>
      <c r="C85" s="271"/>
      <c r="D85" s="273"/>
    </row>
  </sheetData>
  <mergeCells count="3">
    <mergeCell ref="B1:E1"/>
    <mergeCell ref="B2:E2"/>
    <mergeCell ref="B3:E3"/>
  </mergeCells>
  <printOptions horizontalCentered="1"/>
  <pageMargins left="0.35433070866141736" right="0.11811023622047245" top="0.74803149606299213" bottom="0.39370078740157483" header="0.11811023622047245" footer="0.19685039370078741"/>
  <pageSetup paperSize="5" scale="95"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8"/>
  <sheetViews>
    <sheetView showGridLines="0" topLeftCell="A19" zoomScale="130" zoomScaleNormal="130" workbookViewId="0">
      <selection activeCell="C104" sqref="C104"/>
    </sheetView>
  </sheetViews>
  <sheetFormatPr defaultRowHeight="12.75" x14ac:dyDescent="0.2"/>
  <cols>
    <col min="1" max="1" width="6.42578125" style="3" customWidth="1"/>
    <col min="2" max="2" width="45.140625" style="3" customWidth="1"/>
    <col min="3" max="3" width="32.5703125" style="3" customWidth="1"/>
    <col min="4" max="4" width="13.7109375" style="5" customWidth="1"/>
    <col min="5" max="5" width="4.28515625" style="3" customWidth="1"/>
    <col min="6" max="6" width="14.85546875" style="1" customWidth="1"/>
    <col min="7" max="7" width="13.42578125" style="1" customWidth="1"/>
    <col min="8" max="8" width="14.42578125" style="1" customWidth="1"/>
    <col min="9" max="9" width="16" style="2" hidden="1" customWidth="1"/>
    <col min="10" max="11" width="15.5703125" style="2" hidden="1" customWidth="1"/>
    <col min="12" max="12" width="13.5703125" style="3" customWidth="1"/>
    <col min="13" max="13" width="3" style="3" customWidth="1"/>
    <col min="14" max="14" width="13.28515625" style="3" bestFit="1" customWidth="1"/>
    <col min="15" max="255" width="9.140625" style="3"/>
    <col min="256" max="256" width="0.7109375" style="3" customWidth="1"/>
    <col min="257" max="257" width="6.42578125" style="3" customWidth="1"/>
    <col min="258" max="258" width="51.28515625" style="3" customWidth="1"/>
    <col min="259" max="259" width="55.140625" style="3" customWidth="1"/>
    <col min="260" max="260" width="13.7109375" style="3" customWidth="1"/>
    <col min="261" max="261" width="4.28515625" style="3" customWidth="1"/>
    <col min="262" max="262" width="16.140625" style="3" customWidth="1"/>
    <col min="263" max="263" width="13.42578125" style="3" customWidth="1"/>
    <col min="264" max="264" width="14.42578125" style="3" customWidth="1"/>
    <col min="265" max="267" width="0" style="3" hidden="1" customWidth="1"/>
    <col min="268" max="268" width="21.42578125" style="3" customWidth="1"/>
    <col min="269" max="269" width="3" style="3" customWidth="1"/>
    <col min="270" max="270" width="13.28515625" style="3" bestFit="1" customWidth="1"/>
    <col min="271" max="511" width="9.140625" style="3"/>
    <col min="512" max="512" width="0.7109375" style="3" customWidth="1"/>
    <col min="513" max="513" width="6.42578125" style="3" customWidth="1"/>
    <col min="514" max="514" width="51.28515625" style="3" customWidth="1"/>
    <col min="515" max="515" width="55.140625" style="3" customWidth="1"/>
    <col min="516" max="516" width="13.7109375" style="3" customWidth="1"/>
    <col min="517" max="517" width="4.28515625" style="3" customWidth="1"/>
    <col min="518" max="518" width="16.140625" style="3" customWidth="1"/>
    <col min="519" max="519" width="13.42578125" style="3" customWidth="1"/>
    <col min="520" max="520" width="14.42578125" style="3" customWidth="1"/>
    <col min="521" max="523" width="0" style="3" hidden="1" customWidth="1"/>
    <col min="524" max="524" width="21.42578125" style="3" customWidth="1"/>
    <col min="525" max="525" width="3" style="3" customWidth="1"/>
    <col min="526" max="526" width="13.28515625" style="3" bestFit="1" customWidth="1"/>
    <col min="527" max="767" width="9.140625" style="3"/>
    <col min="768" max="768" width="0.7109375" style="3" customWidth="1"/>
    <col min="769" max="769" width="6.42578125" style="3" customWidth="1"/>
    <col min="770" max="770" width="51.28515625" style="3" customWidth="1"/>
    <col min="771" max="771" width="55.140625" style="3" customWidth="1"/>
    <col min="772" max="772" width="13.7109375" style="3" customWidth="1"/>
    <col min="773" max="773" width="4.28515625" style="3" customWidth="1"/>
    <col min="774" max="774" width="16.140625" style="3" customWidth="1"/>
    <col min="775" max="775" width="13.42578125" style="3" customWidth="1"/>
    <col min="776" max="776" width="14.42578125" style="3" customWidth="1"/>
    <col min="777" max="779" width="0" style="3" hidden="1" customWidth="1"/>
    <col min="780" max="780" width="21.42578125" style="3" customWidth="1"/>
    <col min="781" max="781" width="3" style="3" customWidth="1"/>
    <col min="782" max="782" width="13.28515625" style="3" bestFit="1" customWidth="1"/>
    <col min="783" max="1023" width="9.140625" style="3"/>
    <col min="1024" max="1024" width="0.7109375" style="3" customWidth="1"/>
    <col min="1025" max="1025" width="6.42578125" style="3" customWidth="1"/>
    <col min="1026" max="1026" width="51.28515625" style="3" customWidth="1"/>
    <col min="1027" max="1027" width="55.140625" style="3" customWidth="1"/>
    <col min="1028" max="1028" width="13.7109375" style="3" customWidth="1"/>
    <col min="1029" max="1029" width="4.28515625" style="3" customWidth="1"/>
    <col min="1030" max="1030" width="16.140625" style="3" customWidth="1"/>
    <col min="1031" max="1031" width="13.42578125" style="3" customWidth="1"/>
    <col min="1032" max="1032" width="14.42578125" style="3" customWidth="1"/>
    <col min="1033" max="1035" width="0" style="3" hidden="1" customWidth="1"/>
    <col min="1036" max="1036" width="21.42578125" style="3" customWidth="1"/>
    <col min="1037" max="1037" width="3" style="3" customWidth="1"/>
    <col min="1038" max="1038" width="13.28515625" style="3" bestFit="1" customWidth="1"/>
    <col min="1039" max="1279" width="9.140625" style="3"/>
    <col min="1280" max="1280" width="0.7109375" style="3" customWidth="1"/>
    <col min="1281" max="1281" width="6.42578125" style="3" customWidth="1"/>
    <col min="1282" max="1282" width="51.28515625" style="3" customWidth="1"/>
    <col min="1283" max="1283" width="55.140625" style="3" customWidth="1"/>
    <col min="1284" max="1284" width="13.7109375" style="3" customWidth="1"/>
    <col min="1285" max="1285" width="4.28515625" style="3" customWidth="1"/>
    <col min="1286" max="1286" width="16.140625" style="3" customWidth="1"/>
    <col min="1287" max="1287" width="13.42578125" style="3" customWidth="1"/>
    <col min="1288" max="1288" width="14.42578125" style="3" customWidth="1"/>
    <col min="1289" max="1291" width="0" style="3" hidden="1" customWidth="1"/>
    <col min="1292" max="1292" width="21.42578125" style="3" customWidth="1"/>
    <col min="1293" max="1293" width="3" style="3" customWidth="1"/>
    <col min="1294" max="1294" width="13.28515625" style="3" bestFit="1" customWidth="1"/>
    <col min="1295" max="1535" width="9.140625" style="3"/>
    <col min="1536" max="1536" width="0.7109375" style="3" customWidth="1"/>
    <col min="1537" max="1537" width="6.42578125" style="3" customWidth="1"/>
    <col min="1538" max="1538" width="51.28515625" style="3" customWidth="1"/>
    <col min="1539" max="1539" width="55.140625" style="3" customWidth="1"/>
    <col min="1540" max="1540" width="13.7109375" style="3" customWidth="1"/>
    <col min="1541" max="1541" width="4.28515625" style="3" customWidth="1"/>
    <col min="1542" max="1542" width="16.140625" style="3" customWidth="1"/>
    <col min="1543" max="1543" width="13.42578125" style="3" customWidth="1"/>
    <col min="1544" max="1544" width="14.42578125" style="3" customWidth="1"/>
    <col min="1545" max="1547" width="0" style="3" hidden="1" customWidth="1"/>
    <col min="1548" max="1548" width="21.42578125" style="3" customWidth="1"/>
    <col min="1549" max="1549" width="3" style="3" customWidth="1"/>
    <col min="1550" max="1550" width="13.28515625" style="3" bestFit="1" customWidth="1"/>
    <col min="1551" max="1791" width="9.140625" style="3"/>
    <col min="1792" max="1792" width="0.7109375" style="3" customWidth="1"/>
    <col min="1793" max="1793" width="6.42578125" style="3" customWidth="1"/>
    <col min="1794" max="1794" width="51.28515625" style="3" customWidth="1"/>
    <col min="1795" max="1795" width="55.140625" style="3" customWidth="1"/>
    <col min="1796" max="1796" width="13.7109375" style="3" customWidth="1"/>
    <col min="1797" max="1797" width="4.28515625" style="3" customWidth="1"/>
    <col min="1798" max="1798" width="16.140625" style="3" customWidth="1"/>
    <col min="1799" max="1799" width="13.42578125" style="3" customWidth="1"/>
    <col min="1800" max="1800" width="14.42578125" style="3" customWidth="1"/>
    <col min="1801" max="1803" width="0" style="3" hidden="1" customWidth="1"/>
    <col min="1804" max="1804" width="21.42578125" style="3" customWidth="1"/>
    <col min="1805" max="1805" width="3" style="3" customWidth="1"/>
    <col min="1806" max="1806" width="13.28515625" style="3" bestFit="1" customWidth="1"/>
    <col min="1807" max="2047" width="9.140625" style="3"/>
    <col min="2048" max="2048" width="0.7109375" style="3" customWidth="1"/>
    <col min="2049" max="2049" width="6.42578125" style="3" customWidth="1"/>
    <col min="2050" max="2050" width="51.28515625" style="3" customWidth="1"/>
    <col min="2051" max="2051" width="55.140625" style="3" customWidth="1"/>
    <col min="2052" max="2052" width="13.7109375" style="3" customWidth="1"/>
    <col min="2053" max="2053" width="4.28515625" style="3" customWidth="1"/>
    <col min="2054" max="2054" width="16.140625" style="3" customWidth="1"/>
    <col min="2055" max="2055" width="13.42578125" style="3" customWidth="1"/>
    <col min="2056" max="2056" width="14.42578125" style="3" customWidth="1"/>
    <col min="2057" max="2059" width="0" style="3" hidden="1" customWidth="1"/>
    <col min="2060" max="2060" width="21.42578125" style="3" customWidth="1"/>
    <col min="2061" max="2061" width="3" style="3" customWidth="1"/>
    <col min="2062" max="2062" width="13.28515625" style="3" bestFit="1" customWidth="1"/>
    <col min="2063" max="2303" width="9.140625" style="3"/>
    <col min="2304" max="2304" width="0.7109375" style="3" customWidth="1"/>
    <col min="2305" max="2305" width="6.42578125" style="3" customWidth="1"/>
    <col min="2306" max="2306" width="51.28515625" style="3" customWidth="1"/>
    <col min="2307" max="2307" width="55.140625" style="3" customWidth="1"/>
    <col min="2308" max="2308" width="13.7109375" style="3" customWidth="1"/>
    <col min="2309" max="2309" width="4.28515625" style="3" customWidth="1"/>
    <col min="2310" max="2310" width="16.140625" style="3" customWidth="1"/>
    <col min="2311" max="2311" width="13.42578125" style="3" customWidth="1"/>
    <col min="2312" max="2312" width="14.42578125" style="3" customWidth="1"/>
    <col min="2313" max="2315" width="0" style="3" hidden="1" customWidth="1"/>
    <col min="2316" max="2316" width="21.42578125" style="3" customWidth="1"/>
    <col min="2317" max="2317" width="3" style="3" customWidth="1"/>
    <col min="2318" max="2318" width="13.28515625" style="3" bestFit="1" customWidth="1"/>
    <col min="2319" max="2559" width="9.140625" style="3"/>
    <col min="2560" max="2560" width="0.7109375" style="3" customWidth="1"/>
    <col min="2561" max="2561" width="6.42578125" style="3" customWidth="1"/>
    <col min="2562" max="2562" width="51.28515625" style="3" customWidth="1"/>
    <col min="2563" max="2563" width="55.140625" style="3" customWidth="1"/>
    <col min="2564" max="2564" width="13.7109375" style="3" customWidth="1"/>
    <col min="2565" max="2565" width="4.28515625" style="3" customWidth="1"/>
    <col min="2566" max="2566" width="16.140625" style="3" customWidth="1"/>
    <col min="2567" max="2567" width="13.42578125" style="3" customWidth="1"/>
    <col min="2568" max="2568" width="14.42578125" style="3" customWidth="1"/>
    <col min="2569" max="2571" width="0" style="3" hidden="1" customWidth="1"/>
    <col min="2572" max="2572" width="21.42578125" style="3" customWidth="1"/>
    <col min="2573" max="2573" width="3" style="3" customWidth="1"/>
    <col min="2574" max="2574" width="13.28515625" style="3" bestFit="1" customWidth="1"/>
    <col min="2575" max="2815" width="9.140625" style="3"/>
    <col min="2816" max="2816" width="0.7109375" style="3" customWidth="1"/>
    <col min="2817" max="2817" width="6.42578125" style="3" customWidth="1"/>
    <col min="2818" max="2818" width="51.28515625" style="3" customWidth="1"/>
    <col min="2819" max="2819" width="55.140625" style="3" customWidth="1"/>
    <col min="2820" max="2820" width="13.7109375" style="3" customWidth="1"/>
    <col min="2821" max="2821" width="4.28515625" style="3" customWidth="1"/>
    <col min="2822" max="2822" width="16.140625" style="3" customWidth="1"/>
    <col min="2823" max="2823" width="13.42578125" style="3" customWidth="1"/>
    <col min="2824" max="2824" width="14.42578125" style="3" customWidth="1"/>
    <col min="2825" max="2827" width="0" style="3" hidden="1" customWidth="1"/>
    <col min="2828" max="2828" width="21.42578125" style="3" customWidth="1"/>
    <col min="2829" max="2829" width="3" style="3" customWidth="1"/>
    <col min="2830" max="2830" width="13.28515625" style="3" bestFit="1" customWidth="1"/>
    <col min="2831" max="3071" width="9.140625" style="3"/>
    <col min="3072" max="3072" width="0.7109375" style="3" customWidth="1"/>
    <col min="3073" max="3073" width="6.42578125" style="3" customWidth="1"/>
    <col min="3074" max="3074" width="51.28515625" style="3" customWidth="1"/>
    <col min="3075" max="3075" width="55.140625" style="3" customWidth="1"/>
    <col min="3076" max="3076" width="13.7109375" style="3" customWidth="1"/>
    <col min="3077" max="3077" width="4.28515625" style="3" customWidth="1"/>
    <col min="3078" max="3078" width="16.140625" style="3" customWidth="1"/>
    <col min="3079" max="3079" width="13.42578125" style="3" customWidth="1"/>
    <col min="3080" max="3080" width="14.42578125" style="3" customWidth="1"/>
    <col min="3081" max="3083" width="0" style="3" hidden="1" customWidth="1"/>
    <col min="3084" max="3084" width="21.42578125" style="3" customWidth="1"/>
    <col min="3085" max="3085" width="3" style="3" customWidth="1"/>
    <col min="3086" max="3086" width="13.28515625" style="3" bestFit="1" customWidth="1"/>
    <col min="3087" max="3327" width="9.140625" style="3"/>
    <col min="3328" max="3328" width="0.7109375" style="3" customWidth="1"/>
    <col min="3329" max="3329" width="6.42578125" style="3" customWidth="1"/>
    <col min="3330" max="3330" width="51.28515625" style="3" customWidth="1"/>
    <col min="3331" max="3331" width="55.140625" style="3" customWidth="1"/>
    <col min="3332" max="3332" width="13.7109375" style="3" customWidth="1"/>
    <col min="3333" max="3333" width="4.28515625" style="3" customWidth="1"/>
    <col min="3334" max="3334" width="16.140625" style="3" customWidth="1"/>
    <col min="3335" max="3335" width="13.42578125" style="3" customWidth="1"/>
    <col min="3336" max="3336" width="14.42578125" style="3" customWidth="1"/>
    <col min="3337" max="3339" width="0" style="3" hidden="1" customWidth="1"/>
    <col min="3340" max="3340" width="21.42578125" style="3" customWidth="1"/>
    <col min="3341" max="3341" width="3" style="3" customWidth="1"/>
    <col min="3342" max="3342" width="13.28515625" style="3" bestFit="1" customWidth="1"/>
    <col min="3343" max="3583" width="9.140625" style="3"/>
    <col min="3584" max="3584" width="0.7109375" style="3" customWidth="1"/>
    <col min="3585" max="3585" width="6.42578125" style="3" customWidth="1"/>
    <col min="3586" max="3586" width="51.28515625" style="3" customWidth="1"/>
    <col min="3587" max="3587" width="55.140625" style="3" customWidth="1"/>
    <col min="3588" max="3588" width="13.7109375" style="3" customWidth="1"/>
    <col min="3589" max="3589" width="4.28515625" style="3" customWidth="1"/>
    <col min="3590" max="3590" width="16.140625" style="3" customWidth="1"/>
    <col min="3591" max="3591" width="13.42578125" style="3" customWidth="1"/>
    <col min="3592" max="3592" width="14.42578125" style="3" customWidth="1"/>
    <col min="3593" max="3595" width="0" style="3" hidden="1" customWidth="1"/>
    <col min="3596" max="3596" width="21.42578125" style="3" customWidth="1"/>
    <col min="3597" max="3597" width="3" style="3" customWidth="1"/>
    <col min="3598" max="3598" width="13.28515625" style="3" bestFit="1" customWidth="1"/>
    <col min="3599" max="3839" width="9.140625" style="3"/>
    <col min="3840" max="3840" width="0.7109375" style="3" customWidth="1"/>
    <col min="3841" max="3841" width="6.42578125" style="3" customWidth="1"/>
    <col min="3842" max="3842" width="51.28515625" style="3" customWidth="1"/>
    <col min="3843" max="3843" width="55.140625" style="3" customWidth="1"/>
    <col min="3844" max="3844" width="13.7109375" style="3" customWidth="1"/>
    <col min="3845" max="3845" width="4.28515625" style="3" customWidth="1"/>
    <col min="3846" max="3846" width="16.140625" style="3" customWidth="1"/>
    <col min="3847" max="3847" width="13.42578125" style="3" customWidth="1"/>
    <col min="3848" max="3848" width="14.42578125" style="3" customWidth="1"/>
    <col min="3849" max="3851" width="0" style="3" hidden="1" customWidth="1"/>
    <col min="3852" max="3852" width="21.42578125" style="3" customWidth="1"/>
    <col min="3853" max="3853" width="3" style="3" customWidth="1"/>
    <col min="3854" max="3854" width="13.28515625" style="3" bestFit="1" customWidth="1"/>
    <col min="3855" max="4095" width="9.140625" style="3"/>
    <col min="4096" max="4096" width="0.7109375" style="3" customWidth="1"/>
    <col min="4097" max="4097" width="6.42578125" style="3" customWidth="1"/>
    <col min="4098" max="4098" width="51.28515625" style="3" customWidth="1"/>
    <col min="4099" max="4099" width="55.140625" style="3" customWidth="1"/>
    <col min="4100" max="4100" width="13.7109375" style="3" customWidth="1"/>
    <col min="4101" max="4101" width="4.28515625" style="3" customWidth="1"/>
    <col min="4102" max="4102" width="16.140625" style="3" customWidth="1"/>
    <col min="4103" max="4103" width="13.42578125" style="3" customWidth="1"/>
    <col min="4104" max="4104" width="14.42578125" style="3" customWidth="1"/>
    <col min="4105" max="4107" width="0" style="3" hidden="1" customWidth="1"/>
    <col min="4108" max="4108" width="21.42578125" style="3" customWidth="1"/>
    <col min="4109" max="4109" width="3" style="3" customWidth="1"/>
    <col min="4110" max="4110" width="13.28515625" style="3" bestFit="1" customWidth="1"/>
    <col min="4111" max="4351" width="9.140625" style="3"/>
    <col min="4352" max="4352" width="0.7109375" style="3" customWidth="1"/>
    <col min="4353" max="4353" width="6.42578125" style="3" customWidth="1"/>
    <col min="4354" max="4354" width="51.28515625" style="3" customWidth="1"/>
    <col min="4355" max="4355" width="55.140625" style="3" customWidth="1"/>
    <col min="4356" max="4356" width="13.7109375" style="3" customWidth="1"/>
    <col min="4357" max="4357" width="4.28515625" style="3" customWidth="1"/>
    <col min="4358" max="4358" width="16.140625" style="3" customWidth="1"/>
    <col min="4359" max="4359" width="13.42578125" style="3" customWidth="1"/>
    <col min="4360" max="4360" width="14.42578125" style="3" customWidth="1"/>
    <col min="4361" max="4363" width="0" style="3" hidden="1" customWidth="1"/>
    <col min="4364" max="4364" width="21.42578125" style="3" customWidth="1"/>
    <col min="4365" max="4365" width="3" style="3" customWidth="1"/>
    <col min="4366" max="4366" width="13.28515625" style="3" bestFit="1" customWidth="1"/>
    <col min="4367" max="4607" width="9.140625" style="3"/>
    <col min="4608" max="4608" width="0.7109375" style="3" customWidth="1"/>
    <col min="4609" max="4609" width="6.42578125" style="3" customWidth="1"/>
    <col min="4610" max="4610" width="51.28515625" style="3" customWidth="1"/>
    <col min="4611" max="4611" width="55.140625" style="3" customWidth="1"/>
    <col min="4612" max="4612" width="13.7109375" style="3" customWidth="1"/>
    <col min="4613" max="4613" width="4.28515625" style="3" customWidth="1"/>
    <col min="4614" max="4614" width="16.140625" style="3" customWidth="1"/>
    <col min="4615" max="4615" width="13.42578125" style="3" customWidth="1"/>
    <col min="4616" max="4616" width="14.42578125" style="3" customWidth="1"/>
    <col min="4617" max="4619" width="0" style="3" hidden="1" customWidth="1"/>
    <col min="4620" max="4620" width="21.42578125" style="3" customWidth="1"/>
    <col min="4621" max="4621" width="3" style="3" customWidth="1"/>
    <col min="4622" max="4622" width="13.28515625" style="3" bestFit="1" customWidth="1"/>
    <col min="4623" max="4863" width="9.140625" style="3"/>
    <col min="4864" max="4864" width="0.7109375" style="3" customWidth="1"/>
    <col min="4865" max="4865" width="6.42578125" style="3" customWidth="1"/>
    <col min="4866" max="4866" width="51.28515625" style="3" customWidth="1"/>
    <col min="4867" max="4867" width="55.140625" style="3" customWidth="1"/>
    <col min="4868" max="4868" width="13.7109375" style="3" customWidth="1"/>
    <col min="4869" max="4869" width="4.28515625" style="3" customWidth="1"/>
    <col min="4870" max="4870" width="16.140625" style="3" customWidth="1"/>
    <col min="4871" max="4871" width="13.42578125" style="3" customWidth="1"/>
    <col min="4872" max="4872" width="14.42578125" style="3" customWidth="1"/>
    <col min="4873" max="4875" width="0" style="3" hidden="1" customWidth="1"/>
    <col min="4876" max="4876" width="21.42578125" style="3" customWidth="1"/>
    <col min="4877" max="4877" width="3" style="3" customWidth="1"/>
    <col min="4878" max="4878" width="13.28515625" style="3" bestFit="1" customWidth="1"/>
    <col min="4879" max="5119" width="9.140625" style="3"/>
    <col min="5120" max="5120" width="0.7109375" style="3" customWidth="1"/>
    <col min="5121" max="5121" width="6.42578125" style="3" customWidth="1"/>
    <col min="5122" max="5122" width="51.28515625" style="3" customWidth="1"/>
    <col min="5123" max="5123" width="55.140625" style="3" customWidth="1"/>
    <col min="5124" max="5124" width="13.7109375" style="3" customWidth="1"/>
    <col min="5125" max="5125" width="4.28515625" style="3" customWidth="1"/>
    <col min="5126" max="5126" width="16.140625" style="3" customWidth="1"/>
    <col min="5127" max="5127" width="13.42578125" style="3" customWidth="1"/>
    <col min="5128" max="5128" width="14.42578125" style="3" customWidth="1"/>
    <col min="5129" max="5131" width="0" style="3" hidden="1" customWidth="1"/>
    <col min="5132" max="5132" width="21.42578125" style="3" customWidth="1"/>
    <col min="5133" max="5133" width="3" style="3" customWidth="1"/>
    <col min="5134" max="5134" width="13.28515625" style="3" bestFit="1" customWidth="1"/>
    <col min="5135" max="5375" width="9.140625" style="3"/>
    <col min="5376" max="5376" width="0.7109375" style="3" customWidth="1"/>
    <col min="5377" max="5377" width="6.42578125" style="3" customWidth="1"/>
    <col min="5378" max="5378" width="51.28515625" style="3" customWidth="1"/>
    <col min="5379" max="5379" width="55.140625" style="3" customWidth="1"/>
    <col min="5380" max="5380" width="13.7109375" style="3" customWidth="1"/>
    <col min="5381" max="5381" width="4.28515625" style="3" customWidth="1"/>
    <col min="5382" max="5382" width="16.140625" style="3" customWidth="1"/>
    <col min="5383" max="5383" width="13.42578125" style="3" customWidth="1"/>
    <col min="5384" max="5384" width="14.42578125" style="3" customWidth="1"/>
    <col min="5385" max="5387" width="0" style="3" hidden="1" customWidth="1"/>
    <col min="5388" max="5388" width="21.42578125" style="3" customWidth="1"/>
    <col min="5389" max="5389" width="3" style="3" customWidth="1"/>
    <col min="5390" max="5390" width="13.28515625" style="3" bestFit="1" customWidth="1"/>
    <col min="5391" max="5631" width="9.140625" style="3"/>
    <col min="5632" max="5632" width="0.7109375" style="3" customWidth="1"/>
    <col min="5633" max="5633" width="6.42578125" style="3" customWidth="1"/>
    <col min="5634" max="5634" width="51.28515625" style="3" customWidth="1"/>
    <col min="5635" max="5635" width="55.140625" style="3" customWidth="1"/>
    <col min="5636" max="5636" width="13.7109375" style="3" customWidth="1"/>
    <col min="5637" max="5637" width="4.28515625" style="3" customWidth="1"/>
    <col min="5638" max="5638" width="16.140625" style="3" customWidth="1"/>
    <col min="5639" max="5639" width="13.42578125" style="3" customWidth="1"/>
    <col min="5640" max="5640" width="14.42578125" style="3" customWidth="1"/>
    <col min="5641" max="5643" width="0" style="3" hidden="1" customWidth="1"/>
    <col min="5644" max="5644" width="21.42578125" style="3" customWidth="1"/>
    <col min="5645" max="5645" width="3" style="3" customWidth="1"/>
    <col min="5646" max="5646" width="13.28515625" style="3" bestFit="1" customWidth="1"/>
    <col min="5647" max="5887" width="9.140625" style="3"/>
    <col min="5888" max="5888" width="0.7109375" style="3" customWidth="1"/>
    <col min="5889" max="5889" width="6.42578125" style="3" customWidth="1"/>
    <col min="5890" max="5890" width="51.28515625" style="3" customWidth="1"/>
    <col min="5891" max="5891" width="55.140625" style="3" customWidth="1"/>
    <col min="5892" max="5892" width="13.7109375" style="3" customWidth="1"/>
    <col min="5893" max="5893" width="4.28515625" style="3" customWidth="1"/>
    <col min="5894" max="5894" width="16.140625" style="3" customWidth="1"/>
    <col min="5895" max="5895" width="13.42578125" style="3" customWidth="1"/>
    <col min="5896" max="5896" width="14.42578125" style="3" customWidth="1"/>
    <col min="5897" max="5899" width="0" style="3" hidden="1" customWidth="1"/>
    <col min="5900" max="5900" width="21.42578125" style="3" customWidth="1"/>
    <col min="5901" max="5901" width="3" style="3" customWidth="1"/>
    <col min="5902" max="5902" width="13.28515625" style="3" bestFit="1" customWidth="1"/>
    <col min="5903" max="6143" width="9.140625" style="3"/>
    <col min="6144" max="6144" width="0.7109375" style="3" customWidth="1"/>
    <col min="6145" max="6145" width="6.42578125" style="3" customWidth="1"/>
    <col min="6146" max="6146" width="51.28515625" style="3" customWidth="1"/>
    <col min="6147" max="6147" width="55.140625" style="3" customWidth="1"/>
    <col min="6148" max="6148" width="13.7109375" style="3" customWidth="1"/>
    <col min="6149" max="6149" width="4.28515625" style="3" customWidth="1"/>
    <col min="6150" max="6150" width="16.140625" style="3" customWidth="1"/>
    <col min="6151" max="6151" width="13.42578125" style="3" customWidth="1"/>
    <col min="6152" max="6152" width="14.42578125" style="3" customWidth="1"/>
    <col min="6153" max="6155" width="0" style="3" hidden="1" customWidth="1"/>
    <col min="6156" max="6156" width="21.42578125" style="3" customWidth="1"/>
    <col min="6157" max="6157" width="3" style="3" customWidth="1"/>
    <col min="6158" max="6158" width="13.28515625" style="3" bestFit="1" customWidth="1"/>
    <col min="6159" max="6399" width="9.140625" style="3"/>
    <col min="6400" max="6400" width="0.7109375" style="3" customWidth="1"/>
    <col min="6401" max="6401" width="6.42578125" style="3" customWidth="1"/>
    <col min="6402" max="6402" width="51.28515625" style="3" customWidth="1"/>
    <col min="6403" max="6403" width="55.140625" style="3" customWidth="1"/>
    <col min="6404" max="6404" width="13.7109375" style="3" customWidth="1"/>
    <col min="6405" max="6405" width="4.28515625" style="3" customWidth="1"/>
    <col min="6406" max="6406" width="16.140625" style="3" customWidth="1"/>
    <col min="6407" max="6407" width="13.42578125" style="3" customWidth="1"/>
    <col min="6408" max="6408" width="14.42578125" style="3" customWidth="1"/>
    <col min="6409" max="6411" width="0" style="3" hidden="1" customWidth="1"/>
    <col min="6412" max="6412" width="21.42578125" style="3" customWidth="1"/>
    <col min="6413" max="6413" width="3" style="3" customWidth="1"/>
    <col min="6414" max="6414" width="13.28515625" style="3" bestFit="1" customWidth="1"/>
    <col min="6415" max="6655" width="9.140625" style="3"/>
    <col min="6656" max="6656" width="0.7109375" style="3" customWidth="1"/>
    <col min="6657" max="6657" width="6.42578125" style="3" customWidth="1"/>
    <col min="6658" max="6658" width="51.28515625" style="3" customWidth="1"/>
    <col min="6659" max="6659" width="55.140625" style="3" customWidth="1"/>
    <col min="6660" max="6660" width="13.7109375" style="3" customWidth="1"/>
    <col min="6661" max="6661" width="4.28515625" style="3" customWidth="1"/>
    <col min="6662" max="6662" width="16.140625" style="3" customWidth="1"/>
    <col min="6663" max="6663" width="13.42578125" style="3" customWidth="1"/>
    <col min="6664" max="6664" width="14.42578125" style="3" customWidth="1"/>
    <col min="6665" max="6667" width="0" style="3" hidden="1" customWidth="1"/>
    <col min="6668" max="6668" width="21.42578125" style="3" customWidth="1"/>
    <col min="6669" max="6669" width="3" style="3" customWidth="1"/>
    <col min="6670" max="6670" width="13.28515625" style="3" bestFit="1" customWidth="1"/>
    <col min="6671" max="6911" width="9.140625" style="3"/>
    <col min="6912" max="6912" width="0.7109375" style="3" customWidth="1"/>
    <col min="6913" max="6913" width="6.42578125" style="3" customWidth="1"/>
    <col min="6914" max="6914" width="51.28515625" style="3" customWidth="1"/>
    <col min="6915" max="6915" width="55.140625" style="3" customWidth="1"/>
    <col min="6916" max="6916" width="13.7109375" style="3" customWidth="1"/>
    <col min="6917" max="6917" width="4.28515625" style="3" customWidth="1"/>
    <col min="6918" max="6918" width="16.140625" style="3" customWidth="1"/>
    <col min="6919" max="6919" width="13.42578125" style="3" customWidth="1"/>
    <col min="6920" max="6920" width="14.42578125" style="3" customWidth="1"/>
    <col min="6921" max="6923" width="0" style="3" hidden="1" customWidth="1"/>
    <col min="6924" max="6924" width="21.42578125" style="3" customWidth="1"/>
    <col min="6925" max="6925" width="3" style="3" customWidth="1"/>
    <col min="6926" max="6926" width="13.28515625" style="3" bestFit="1" customWidth="1"/>
    <col min="6927" max="7167" width="9.140625" style="3"/>
    <col min="7168" max="7168" width="0.7109375" style="3" customWidth="1"/>
    <col min="7169" max="7169" width="6.42578125" style="3" customWidth="1"/>
    <col min="7170" max="7170" width="51.28515625" style="3" customWidth="1"/>
    <col min="7171" max="7171" width="55.140625" style="3" customWidth="1"/>
    <col min="7172" max="7172" width="13.7109375" style="3" customWidth="1"/>
    <col min="7173" max="7173" width="4.28515625" style="3" customWidth="1"/>
    <col min="7174" max="7174" width="16.140625" style="3" customWidth="1"/>
    <col min="7175" max="7175" width="13.42578125" style="3" customWidth="1"/>
    <col min="7176" max="7176" width="14.42578125" style="3" customWidth="1"/>
    <col min="7177" max="7179" width="0" style="3" hidden="1" customWidth="1"/>
    <col min="7180" max="7180" width="21.42578125" style="3" customWidth="1"/>
    <col min="7181" max="7181" width="3" style="3" customWidth="1"/>
    <col min="7182" max="7182" width="13.28515625" style="3" bestFit="1" customWidth="1"/>
    <col min="7183" max="7423" width="9.140625" style="3"/>
    <col min="7424" max="7424" width="0.7109375" style="3" customWidth="1"/>
    <col min="7425" max="7425" width="6.42578125" style="3" customWidth="1"/>
    <col min="7426" max="7426" width="51.28515625" style="3" customWidth="1"/>
    <col min="7427" max="7427" width="55.140625" style="3" customWidth="1"/>
    <col min="7428" max="7428" width="13.7109375" style="3" customWidth="1"/>
    <col min="7429" max="7429" width="4.28515625" style="3" customWidth="1"/>
    <col min="7430" max="7430" width="16.140625" style="3" customWidth="1"/>
    <col min="7431" max="7431" width="13.42578125" style="3" customWidth="1"/>
    <col min="7432" max="7432" width="14.42578125" style="3" customWidth="1"/>
    <col min="7433" max="7435" width="0" style="3" hidden="1" customWidth="1"/>
    <col min="7436" max="7436" width="21.42578125" style="3" customWidth="1"/>
    <col min="7437" max="7437" width="3" style="3" customWidth="1"/>
    <col min="7438" max="7438" width="13.28515625" style="3" bestFit="1" customWidth="1"/>
    <col min="7439" max="7679" width="9.140625" style="3"/>
    <col min="7680" max="7680" width="0.7109375" style="3" customWidth="1"/>
    <col min="7681" max="7681" width="6.42578125" style="3" customWidth="1"/>
    <col min="7682" max="7682" width="51.28515625" style="3" customWidth="1"/>
    <col min="7683" max="7683" width="55.140625" style="3" customWidth="1"/>
    <col min="7684" max="7684" width="13.7109375" style="3" customWidth="1"/>
    <col min="7685" max="7685" width="4.28515625" style="3" customWidth="1"/>
    <col min="7686" max="7686" width="16.140625" style="3" customWidth="1"/>
    <col min="7687" max="7687" width="13.42578125" style="3" customWidth="1"/>
    <col min="7688" max="7688" width="14.42578125" style="3" customWidth="1"/>
    <col min="7689" max="7691" width="0" style="3" hidden="1" customWidth="1"/>
    <col min="7692" max="7692" width="21.42578125" style="3" customWidth="1"/>
    <col min="7693" max="7693" width="3" style="3" customWidth="1"/>
    <col min="7694" max="7694" width="13.28515625" style="3" bestFit="1" customWidth="1"/>
    <col min="7695" max="7935" width="9.140625" style="3"/>
    <col min="7936" max="7936" width="0.7109375" style="3" customWidth="1"/>
    <col min="7937" max="7937" width="6.42578125" style="3" customWidth="1"/>
    <col min="7938" max="7938" width="51.28515625" style="3" customWidth="1"/>
    <col min="7939" max="7939" width="55.140625" style="3" customWidth="1"/>
    <col min="7940" max="7940" width="13.7109375" style="3" customWidth="1"/>
    <col min="7941" max="7941" width="4.28515625" style="3" customWidth="1"/>
    <col min="7942" max="7942" width="16.140625" style="3" customWidth="1"/>
    <col min="7943" max="7943" width="13.42578125" style="3" customWidth="1"/>
    <col min="7944" max="7944" width="14.42578125" style="3" customWidth="1"/>
    <col min="7945" max="7947" width="0" style="3" hidden="1" customWidth="1"/>
    <col min="7948" max="7948" width="21.42578125" style="3" customWidth="1"/>
    <col min="7949" max="7949" width="3" style="3" customWidth="1"/>
    <col min="7950" max="7950" width="13.28515625" style="3" bestFit="1" customWidth="1"/>
    <col min="7951" max="8191" width="9.140625" style="3"/>
    <col min="8192" max="8192" width="0.7109375" style="3" customWidth="1"/>
    <col min="8193" max="8193" width="6.42578125" style="3" customWidth="1"/>
    <col min="8194" max="8194" width="51.28515625" style="3" customWidth="1"/>
    <col min="8195" max="8195" width="55.140625" style="3" customWidth="1"/>
    <col min="8196" max="8196" width="13.7109375" style="3" customWidth="1"/>
    <col min="8197" max="8197" width="4.28515625" style="3" customWidth="1"/>
    <col min="8198" max="8198" width="16.140625" style="3" customWidth="1"/>
    <col min="8199" max="8199" width="13.42578125" style="3" customWidth="1"/>
    <col min="8200" max="8200" width="14.42578125" style="3" customWidth="1"/>
    <col min="8201" max="8203" width="0" style="3" hidden="1" customWidth="1"/>
    <col min="8204" max="8204" width="21.42578125" style="3" customWidth="1"/>
    <col min="8205" max="8205" width="3" style="3" customWidth="1"/>
    <col min="8206" max="8206" width="13.28515625" style="3" bestFit="1" customWidth="1"/>
    <col min="8207" max="8447" width="9.140625" style="3"/>
    <col min="8448" max="8448" width="0.7109375" style="3" customWidth="1"/>
    <col min="8449" max="8449" width="6.42578125" style="3" customWidth="1"/>
    <col min="8450" max="8450" width="51.28515625" style="3" customWidth="1"/>
    <col min="8451" max="8451" width="55.140625" style="3" customWidth="1"/>
    <col min="8452" max="8452" width="13.7109375" style="3" customWidth="1"/>
    <col min="8453" max="8453" width="4.28515625" style="3" customWidth="1"/>
    <col min="8454" max="8454" width="16.140625" style="3" customWidth="1"/>
    <col min="8455" max="8455" width="13.42578125" style="3" customWidth="1"/>
    <col min="8456" max="8456" width="14.42578125" style="3" customWidth="1"/>
    <col min="8457" max="8459" width="0" style="3" hidden="1" customWidth="1"/>
    <col min="8460" max="8460" width="21.42578125" style="3" customWidth="1"/>
    <col min="8461" max="8461" width="3" style="3" customWidth="1"/>
    <col min="8462" max="8462" width="13.28515625" style="3" bestFit="1" customWidth="1"/>
    <col min="8463" max="8703" width="9.140625" style="3"/>
    <col min="8704" max="8704" width="0.7109375" style="3" customWidth="1"/>
    <col min="8705" max="8705" width="6.42578125" style="3" customWidth="1"/>
    <col min="8706" max="8706" width="51.28515625" style="3" customWidth="1"/>
    <col min="8707" max="8707" width="55.140625" style="3" customWidth="1"/>
    <col min="8708" max="8708" width="13.7109375" style="3" customWidth="1"/>
    <col min="8709" max="8709" width="4.28515625" style="3" customWidth="1"/>
    <col min="8710" max="8710" width="16.140625" style="3" customWidth="1"/>
    <col min="8711" max="8711" width="13.42578125" style="3" customWidth="1"/>
    <col min="8712" max="8712" width="14.42578125" style="3" customWidth="1"/>
    <col min="8713" max="8715" width="0" style="3" hidden="1" customWidth="1"/>
    <col min="8716" max="8716" width="21.42578125" style="3" customWidth="1"/>
    <col min="8717" max="8717" width="3" style="3" customWidth="1"/>
    <col min="8718" max="8718" width="13.28515625" style="3" bestFit="1" customWidth="1"/>
    <col min="8719" max="8959" width="9.140625" style="3"/>
    <col min="8960" max="8960" width="0.7109375" style="3" customWidth="1"/>
    <col min="8961" max="8961" width="6.42578125" style="3" customWidth="1"/>
    <col min="8962" max="8962" width="51.28515625" style="3" customWidth="1"/>
    <col min="8963" max="8963" width="55.140625" style="3" customWidth="1"/>
    <col min="8964" max="8964" width="13.7109375" style="3" customWidth="1"/>
    <col min="8965" max="8965" width="4.28515625" style="3" customWidth="1"/>
    <col min="8966" max="8966" width="16.140625" style="3" customWidth="1"/>
    <col min="8967" max="8967" width="13.42578125" style="3" customWidth="1"/>
    <col min="8968" max="8968" width="14.42578125" style="3" customWidth="1"/>
    <col min="8969" max="8971" width="0" style="3" hidden="1" customWidth="1"/>
    <col min="8972" max="8972" width="21.42578125" style="3" customWidth="1"/>
    <col min="8973" max="8973" width="3" style="3" customWidth="1"/>
    <col min="8974" max="8974" width="13.28515625" style="3" bestFit="1" customWidth="1"/>
    <col min="8975" max="9215" width="9.140625" style="3"/>
    <col min="9216" max="9216" width="0.7109375" style="3" customWidth="1"/>
    <col min="9217" max="9217" width="6.42578125" style="3" customWidth="1"/>
    <col min="9218" max="9218" width="51.28515625" style="3" customWidth="1"/>
    <col min="9219" max="9219" width="55.140625" style="3" customWidth="1"/>
    <col min="9220" max="9220" width="13.7109375" style="3" customWidth="1"/>
    <col min="9221" max="9221" width="4.28515625" style="3" customWidth="1"/>
    <col min="9222" max="9222" width="16.140625" style="3" customWidth="1"/>
    <col min="9223" max="9223" width="13.42578125" style="3" customWidth="1"/>
    <col min="9224" max="9224" width="14.42578125" style="3" customWidth="1"/>
    <col min="9225" max="9227" width="0" style="3" hidden="1" customWidth="1"/>
    <col min="9228" max="9228" width="21.42578125" style="3" customWidth="1"/>
    <col min="9229" max="9229" width="3" style="3" customWidth="1"/>
    <col min="9230" max="9230" width="13.28515625" style="3" bestFit="1" customWidth="1"/>
    <col min="9231" max="9471" width="9.140625" style="3"/>
    <col min="9472" max="9472" width="0.7109375" style="3" customWidth="1"/>
    <col min="9473" max="9473" width="6.42578125" style="3" customWidth="1"/>
    <col min="9474" max="9474" width="51.28515625" style="3" customWidth="1"/>
    <col min="9475" max="9475" width="55.140625" style="3" customWidth="1"/>
    <col min="9476" max="9476" width="13.7109375" style="3" customWidth="1"/>
    <col min="9477" max="9477" width="4.28515625" style="3" customWidth="1"/>
    <col min="9478" max="9478" width="16.140625" style="3" customWidth="1"/>
    <col min="9479" max="9479" width="13.42578125" style="3" customWidth="1"/>
    <col min="9480" max="9480" width="14.42578125" style="3" customWidth="1"/>
    <col min="9481" max="9483" width="0" style="3" hidden="1" customWidth="1"/>
    <col min="9484" max="9484" width="21.42578125" style="3" customWidth="1"/>
    <col min="9485" max="9485" width="3" style="3" customWidth="1"/>
    <col min="9486" max="9486" width="13.28515625" style="3" bestFit="1" customWidth="1"/>
    <col min="9487" max="9727" width="9.140625" style="3"/>
    <col min="9728" max="9728" width="0.7109375" style="3" customWidth="1"/>
    <col min="9729" max="9729" width="6.42578125" style="3" customWidth="1"/>
    <col min="9730" max="9730" width="51.28515625" style="3" customWidth="1"/>
    <col min="9731" max="9731" width="55.140625" style="3" customWidth="1"/>
    <col min="9732" max="9732" width="13.7109375" style="3" customWidth="1"/>
    <col min="9733" max="9733" width="4.28515625" style="3" customWidth="1"/>
    <col min="9734" max="9734" width="16.140625" style="3" customWidth="1"/>
    <col min="9735" max="9735" width="13.42578125" style="3" customWidth="1"/>
    <col min="9736" max="9736" width="14.42578125" style="3" customWidth="1"/>
    <col min="9737" max="9739" width="0" style="3" hidden="1" customWidth="1"/>
    <col min="9740" max="9740" width="21.42578125" style="3" customWidth="1"/>
    <col min="9741" max="9741" width="3" style="3" customWidth="1"/>
    <col min="9742" max="9742" width="13.28515625" style="3" bestFit="1" customWidth="1"/>
    <col min="9743" max="9983" width="9.140625" style="3"/>
    <col min="9984" max="9984" width="0.7109375" style="3" customWidth="1"/>
    <col min="9985" max="9985" width="6.42578125" style="3" customWidth="1"/>
    <col min="9986" max="9986" width="51.28515625" style="3" customWidth="1"/>
    <col min="9987" max="9987" width="55.140625" style="3" customWidth="1"/>
    <col min="9988" max="9988" width="13.7109375" style="3" customWidth="1"/>
    <col min="9989" max="9989" width="4.28515625" style="3" customWidth="1"/>
    <col min="9990" max="9990" width="16.140625" style="3" customWidth="1"/>
    <col min="9991" max="9991" width="13.42578125" style="3" customWidth="1"/>
    <col min="9992" max="9992" width="14.42578125" style="3" customWidth="1"/>
    <col min="9993" max="9995" width="0" style="3" hidden="1" customWidth="1"/>
    <col min="9996" max="9996" width="21.42578125" style="3" customWidth="1"/>
    <col min="9997" max="9997" width="3" style="3" customWidth="1"/>
    <col min="9998" max="9998" width="13.28515625" style="3" bestFit="1" customWidth="1"/>
    <col min="9999" max="10239" width="9.140625" style="3"/>
    <col min="10240" max="10240" width="0.7109375" style="3" customWidth="1"/>
    <col min="10241" max="10241" width="6.42578125" style="3" customWidth="1"/>
    <col min="10242" max="10242" width="51.28515625" style="3" customWidth="1"/>
    <col min="10243" max="10243" width="55.140625" style="3" customWidth="1"/>
    <col min="10244" max="10244" width="13.7109375" style="3" customWidth="1"/>
    <col min="10245" max="10245" width="4.28515625" style="3" customWidth="1"/>
    <col min="10246" max="10246" width="16.140625" style="3" customWidth="1"/>
    <col min="10247" max="10247" width="13.42578125" style="3" customWidth="1"/>
    <col min="10248" max="10248" width="14.42578125" style="3" customWidth="1"/>
    <col min="10249" max="10251" width="0" style="3" hidden="1" customWidth="1"/>
    <col min="10252" max="10252" width="21.42578125" style="3" customWidth="1"/>
    <col min="10253" max="10253" width="3" style="3" customWidth="1"/>
    <col min="10254" max="10254" width="13.28515625" style="3" bestFit="1" customWidth="1"/>
    <col min="10255" max="10495" width="9.140625" style="3"/>
    <col min="10496" max="10496" width="0.7109375" style="3" customWidth="1"/>
    <col min="10497" max="10497" width="6.42578125" style="3" customWidth="1"/>
    <col min="10498" max="10498" width="51.28515625" style="3" customWidth="1"/>
    <col min="10499" max="10499" width="55.140625" style="3" customWidth="1"/>
    <col min="10500" max="10500" width="13.7109375" style="3" customWidth="1"/>
    <col min="10501" max="10501" width="4.28515625" style="3" customWidth="1"/>
    <col min="10502" max="10502" width="16.140625" style="3" customWidth="1"/>
    <col min="10503" max="10503" width="13.42578125" style="3" customWidth="1"/>
    <col min="10504" max="10504" width="14.42578125" style="3" customWidth="1"/>
    <col min="10505" max="10507" width="0" style="3" hidden="1" customWidth="1"/>
    <col min="10508" max="10508" width="21.42578125" style="3" customWidth="1"/>
    <col min="10509" max="10509" width="3" style="3" customWidth="1"/>
    <col min="10510" max="10510" width="13.28515625" style="3" bestFit="1" customWidth="1"/>
    <col min="10511" max="10751" width="9.140625" style="3"/>
    <col min="10752" max="10752" width="0.7109375" style="3" customWidth="1"/>
    <col min="10753" max="10753" width="6.42578125" style="3" customWidth="1"/>
    <col min="10754" max="10754" width="51.28515625" style="3" customWidth="1"/>
    <col min="10755" max="10755" width="55.140625" style="3" customWidth="1"/>
    <col min="10756" max="10756" width="13.7109375" style="3" customWidth="1"/>
    <col min="10757" max="10757" width="4.28515625" style="3" customWidth="1"/>
    <col min="10758" max="10758" width="16.140625" style="3" customWidth="1"/>
    <col min="10759" max="10759" width="13.42578125" style="3" customWidth="1"/>
    <col min="10760" max="10760" width="14.42578125" style="3" customWidth="1"/>
    <col min="10761" max="10763" width="0" style="3" hidden="1" customWidth="1"/>
    <col min="10764" max="10764" width="21.42578125" style="3" customWidth="1"/>
    <col min="10765" max="10765" width="3" style="3" customWidth="1"/>
    <col min="10766" max="10766" width="13.28515625" style="3" bestFit="1" customWidth="1"/>
    <col min="10767" max="11007" width="9.140625" style="3"/>
    <col min="11008" max="11008" width="0.7109375" style="3" customWidth="1"/>
    <col min="11009" max="11009" width="6.42578125" style="3" customWidth="1"/>
    <col min="11010" max="11010" width="51.28515625" style="3" customWidth="1"/>
    <col min="11011" max="11011" width="55.140625" style="3" customWidth="1"/>
    <col min="11012" max="11012" width="13.7109375" style="3" customWidth="1"/>
    <col min="11013" max="11013" width="4.28515625" style="3" customWidth="1"/>
    <col min="11014" max="11014" width="16.140625" style="3" customWidth="1"/>
    <col min="11015" max="11015" width="13.42578125" style="3" customWidth="1"/>
    <col min="11016" max="11016" width="14.42578125" style="3" customWidth="1"/>
    <col min="11017" max="11019" width="0" style="3" hidden="1" customWidth="1"/>
    <col min="11020" max="11020" width="21.42578125" style="3" customWidth="1"/>
    <col min="11021" max="11021" width="3" style="3" customWidth="1"/>
    <col min="11022" max="11022" width="13.28515625" style="3" bestFit="1" customWidth="1"/>
    <col min="11023" max="11263" width="9.140625" style="3"/>
    <col min="11264" max="11264" width="0.7109375" style="3" customWidth="1"/>
    <col min="11265" max="11265" width="6.42578125" style="3" customWidth="1"/>
    <col min="11266" max="11266" width="51.28515625" style="3" customWidth="1"/>
    <col min="11267" max="11267" width="55.140625" style="3" customWidth="1"/>
    <col min="11268" max="11268" width="13.7109375" style="3" customWidth="1"/>
    <col min="11269" max="11269" width="4.28515625" style="3" customWidth="1"/>
    <col min="11270" max="11270" width="16.140625" style="3" customWidth="1"/>
    <col min="11271" max="11271" width="13.42578125" style="3" customWidth="1"/>
    <col min="11272" max="11272" width="14.42578125" style="3" customWidth="1"/>
    <col min="11273" max="11275" width="0" style="3" hidden="1" customWidth="1"/>
    <col min="11276" max="11276" width="21.42578125" style="3" customWidth="1"/>
    <col min="11277" max="11277" width="3" style="3" customWidth="1"/>
    <col min="11278" max="11278" width="13.28515625" style="3" bestFit="1" customWidth="1"/>
    <col min="11279" max="11519" width="9.140625" style="3"/>
    <col min="11520" max="11520" width="0.7109375" style="3" customWidth="1"/>
    <col min="11521" max="11521" width="6.42578125" style="3" customWidth="1"/>
    <col min="11522" max="11522" width="51.28515625" style="3" customWidth="1"/>
    <col min="11523" max="11523" width="55.140625" style="3" customWidth="1"/>
    <col min="11524" max="11524" width="13.7109375" style="3" customWidth="1"/>
    <col min="11525" max="11525" width="4.28515625" style="3" customWidth="1"/>
    <col min="11526" max="11526" width="16.140625" style="3" customWidth="1"/>
    <col min="11527" max="11527" width="13.42578125" style="3" customWidth="1"/>
    <col min="11528" max="11528" width="14.42578125" style="3" customWidth="1"/>
    <col min="11529" max="11531" width="0" style="3" hidden="1" customWidth="1"/>
    <col min="11532" max="11532" width="21.42578125" style="3" customWidth="1"/>
    <col min="11533" max="11533" width="3" style="3" customWidth="1"/>
    <col min="11534" max="11534" width="13.28515625" style="3" bestFit="1" customWidth="1"/>
    <col min="11535" max="11775" width="9.140625" style="3"/>
    <col min="11776" max="11776" width="0.7109375" style="3" customWidth="1"/>
    <col min="11777" max="11777" width="6.42578125" style="3" customWidth="1"/>
    <col min="11778" max="11778" width="51.28515625" style="3" customWidth="1"/>
    <col min="11779" max="11779" width="55.140625" style="3" customWidth="1"/>
    <col min="11780" max="11780" width="13.7109375" style="3" customWidth="1"/>
    <col min="11781" max="11781" width="4.28515625" style="3" customWidth="1"/>
    <col min="11782" max="11782" width="16.140625" style="3" customWidth="1"/>
    <col min="11783" max="11783" width="13.42578125" style="3" customWidth="1"/>
    <col min="11784" max="11784" width="14.42578125" style="3" customWidth="1"/>
    <col min="11785" max="11787" width="0" style="3" hidden="1" customWidth="1"/>
    <col min="11788" max="11788" width="21.42578125" style="3" customWidth="1"/>
    <col min="11789" max="11789" width="3" style="3" customWidth="1"/>
    <col min="11790" max="11790" width="13.28515625" style="3" bestFit="1" customWidth="1"/>
    <col min="11791" max="12031" width="9.140625" style="3"/>
    <col min="12032" max="12032" width="0.7109375" style="3" customWidth="1"/>
    <col min="12033" max="12033" width="6.42578125" style="3" customWidth="1"/>
    <col min="12034" max="12034" width="51.28515625" style="3" customWidth="1"/>
    <col min="12035" max="12035" width="55.140625" style="3" customWidth="1"/>
    <col min="12036" max="12036" width="13.7109375" style="3" customWidth="1"/>
    <col min="12037" max="12037" width="4.28515625" style="3" customWidth="1"/>
    <col min="12038" max="12038" width="16.140625" style="3" customWidth="1"/>
    <col min="12039" max="12039" width="13.42578125" style="3" customWidth="1"/>
    <col min="12040" max="12040" width="14.42578125" style="3" customWidth="1"/>
    <col min="12041" max="12043" width="0" style="3" hidden="1" customWidth="1"/>
    <col min="12044" max="12044" width="21.42578125" style="3" customWidth="1"/>
    <col min="12045" max="12045" width="3" style="3" customWidth="1"/>
    <col min="12046" max="12046" width="13.28515625" style="3" bestFit="1" customWidth="1"/>
    <col min="12047" max="12287" width="9.140625" style="3"/>
    <col min="12288" max="12288" width="0.7109375" style="3" customWidth="1"/>
    <col min="12289" max="12289" width="6.42578125" style="3" customWidth="1"/>
    <col min="12290" max="12290" width="51.28515625" style="3" customWidth="1"/>
    <col min="12291" max="12291" width="55.140625" style="3" customWidth="1"/>
    <col min="12292" max="12292" width="13.7109375" style="3" customWidth="1"/>
    <col min="12293" max="12293" width="4.28515625" style="3" customWidth="1"/>
    <col min="12294" max="12294" width="16.140625" style="3" customWidth="1"/>
    <col min="12295" max="12295" width="13.42578125" style="3" customWidth="1"/>
    <col min="12296" max="12296" width="14.42578125" style="3" customWidth="1"/>
    <col min="12297" max="12299" width="0" style="3" hidden="1" customWidth="1"/>
    <col min="12300" max="12300" width="21.42578125" style="3" customWidth="1"/>
    <col min="12301" max="12301" width="3" style="3" customWidth="1"/>
    <col min="12302" max="12302" width="13.28515625" style="3" bestFit="1" customWidth="1"/>
    <col min="12303" max="12543" width="9.140625" style="3"/>
    <col min="12544" max="12544" width="0.7109375" style="3" customWidth="1"/>
    <col min="12545" max="12545" width="6.42578125" style="3" customWidth="1"/>
    <col min="12546" max="12546" width="51.28515625" style="3" customWidth="1"/>
    <col min="12547" max="12547" width="55.140625" style="3" customWidth="1"/>
    <col min="12548" max="12548" width="13.7109375" style="3" customWidth="1"/>
    <col min="12549" max="12549" width="4.28515625" style="3" customWidth="1"/>
    <col min="12550" max="12550" width="16.140625" style="3" customWidth="1"/>
    <col min="12551" max="12551" width="13.42578125" style="3" customWidth="1"/>
    <col min="12552" max="12552" width="14.42578125" style="3" customWidth="1"/>
    <col min="12553" max="12555" width="0" style="3" hidden="1" customWidth="1"/>
    <col min="12556" max="12556" width="21.42578125" style="3" customWidth="1"/>
    <col min="12557" max="12557" width="3" style="3" customWidth="1"/>
    <col min="12558" max="12558" width="13.28515625" style="3" bestFit="1" customWidth="1"/>
    <col min="12559" max="12799" width="9.140625" style="3"/>
    <col min="12800" max="12800" width="0.7109375" style="3" customWidth="1"/>
    <col min="12801" max="12801" width="6.42578125" style="3" customWidth="1"/>
    <col min="12802" max="12802" width="51.28515625" style="3" customWidth="1"/>
    <col min="12803" max="12803" width="55.140625" style="3" customWidth="1"/>
    <col min="12804" max="12804" width="13.7109375" style="3" customWidth="1"/>
    <col min="12805" max="12805" width="4.28515625" style="3" customWidth="1"/>
    <col min="12806" max="12806" width="16.140625" style="3" customWidth="1"/>
    <col min="12807" max="12807" width="13.42578125" style="3" customWidth="1"/>
    <col min="12808" max="12808" width="14.42578125" style="3" customWidth="1"/>
    <col min="12809" max="12811" width="0" style="3" hidden="1" customWidth="1"/>
    <col min="12812" max="12812" width="21.42578125" style="3" customWidth="1"/>
    <col min="12813" max="12813" width="3" style="3" customWidth="1"/>
    <col min="12814" max="12814" width="13.28515625" style="3" bestFit="1" customWidth="1"/>
    <col min="12815" max="13055" width="9.140625" style="3"/>
    <col min="13056" max="13056" width="0.7109375" style="3" customWidth="1"/>
    <col min="13057" max="13057" width="6.42578125" style="3" customWidth="1"/>
    <col min="13058" max="13058" width="51.28515625" style="3" customWidth="1"/>
    <col min="13059" max="13059" width="55.140625" style="3" customWidth="1"/>
    <col min="13060" max="13060" width="13.7109375" style="3" customWidth="1"/>
    <col min="13061" max="13061" width="4.28515625" style="3" customWidth="1"/>
    <col min="13062" max="13062" width="16.140625" style="3" customWidth="1"/>
    <col min="13063" max="13063" width="13.42578125" style="3" customWidth="1"/>
    <col min="13064" max="13064" width="14.42578125" style="3" customWidth="1"/>
    <col min="13065" max="13067" width="0" style="3" hidden="1" customWidth="1"/>
    <col min="13068" max="13068" width="21.42578125" style="3" customWidth="1"/>
    <col min="13069" max="13069" width="3" style="3" customWidth="1"/>
    <col min="13070" max="13070" width="13.28515625" style="3" bestFit="1" customWidth="1"/>
    <col min="13071" max="13311" width="9.140625" style="3"/>
    <col min="13312" max="13312" width="0.7109375" style="3" customWidth="1"/>
    <col min="13313" max="13313" width="6.42578125" style="3" customWidth="1"/>
    <col min="13314" max="13314" width="51.28515625" style="3" customWidth="1"/>
    <col min="13315" max="13315" width="55.140625" style="3" customWidth="1"/>
    <col min="13316" max="13316" width="13.7109375" style="3" customWidth="1"/>
    <col min="13317" max="13317" width="4.28515625" style="3" customWidth="1"/>
    <col min="13318" max="13318" width="16.140625" style="3" customWidth="1"/>
    <col min="13319" max="13319" width="13.42578125" style="3" customWidth="1"/>
    <col min="13320" max="13320" width="14.42578125" style="3" customWidth="1"/>
    <col min="13321" max="13323" width="0" style="3" hidden="1" customWidth="1"/>
    <col min="13324" max="13324" width="21.42578125" style="3" customWidth="1"/>
    <col min="13325" max="13325" width="3" style="3" customWidth="1"/>
    <col min="13326" max="13326" width="13.28515625" style="3" bestFit="1" customWidth="1"/>
    <col min="13327" max="13567" width="9.140625" style="3"/>
    <col min="13568" max="13568" width="0.7109375" style="3" customWidth="1"/>
    <col min="13569" max="13569" width="6.42578125" style="3" customWidth="1"/>
    <col min="13570" max="13570" width="51.28515625" style="3" customWidth="1"/>
    <col min="13571" max="13571" width="55.140625" style="3" customWidth="1"/>
    <col min="13572" max="13572" width="13.7109375" style="3" customWidth="1"/>
    <col min="13573" max="13573" width="4.28515625" style="3" customWidth="1"/>
    <col min="13574" max="13574" width="16.140625" style="3" customWidth="1"/>
    <col min="13575" max="13575" width="13.42578125" style="3" customWidth="1"/>
    <col min="13576" max="13576" width="14.42578125" style="3" customWidth="1"/>
    <col min="13577" max="13579" width="0" style="3" hidden="1" customWidth="1"/>
    <col min="13580" max="13580" width="21.42578125" style="3" customWidth="1"/>
    <col min="13581" max="13581" width="3" style="3" customWidth="1"/>
    <col min="13582" max="13582" width="13.28515625" style="3" bestFit="1" customWidth="1"/>
    <col min="13583" max="13823" width="9.140625" style="3"/>
    <col min="13824" max="13824" width="0.7109375" style="3" customWidth="1"/>
    <col min="13825" max="13825" width="6.42578125" style="3" customWidth="1"/>
    <col min="13826" max="13826" width="51.28515625" style="3" customWidth="1"/>
    <col min="13827" max="13827" width="55.140625" style="3" customWidth="1"/>
    <col min="13828" max="13828" width="13.7109375" style="3" customWidth="1"/>
    <col min="13829" max="13829" width="4.28515625" style="3" customWidth="1"/>
    <col min="13830" max="13830" width="16.140625" style="3" customWidth="1"/>
    <col min="13831" max="13831" width="13.42578125" style="3" customWidth="1"/>
    <col min="13832" max="13832" width="14.42578125" style="3" customWidth="1"/>
    <col min="13833" max="13835" width="0" style="3" hidden="1" customWidth="1"/>
    <col min="13836" max="13836" width="21.42578125" style="3" customWidth="1"/>
    <col min="13837" max="13837" width="3" style="3" customWidth="1"/>
    <col min="13838" max="13838" width="13.28515625" style="3" bestFit="1" customWidth="1"/>
    <col min="13839" max="14079" width="9.140625" style="3"/>
    <col min="14080" max="14080" width="0.7109375" style="3" customWidth="1"/>
    <col min="14081" max="14081" width="6.42578125" style="3" customWidth="1"/>
    <col min="14082" max="14082" width="51.28515625" style="3" customWidth="1"/>
    <col min="14083" max="14083" width="55.140625" style="3" customWidth="1"/>
    <col min="14084" max="14084" width="13.7109375" style="3" customWidth="1"/>
    <col min="14085" max="14085" width="4.28515625" style="3" customWidth="1"/>
    <col min="14086" max="14086" width="16.140625" style="3" customWidth="1"/>
    <col min="14087" max="14087" width="13.42578125" style="3" customWidth="1"/>
    <col min="14088" max="14088" width="14.42578125" style="3" customWidth="1"/>
    <col min="14089" max="14091" width="0" style="3" hidden="1" customWidth="1"/>
    <col min="14092" max="14092" width="21.42578125" style="3" customWidth="1"/>
    <col min="14093" max="14093" width="3" style="3" customWidth="1"/>
    <col min="14094" max="14094" width="13.28515625" style="3" bestFit="1" customWidth="1"/>
    <col min="14095" max="14335" width="9.140625" style="3"/>
    <col min="14336" max="14336" width="0.7109375" style="3" customWidth="1"/>
    <col min="14337" max="14337" width="6.42578125" style="3" customWidth="1"/>
    <col min="14338" max="14338" width="51.28515625" style="3" customWidth="1"/>
    <col min="14339" max="14339" width="55.140625" style="3" customWidth="1"/>
    <col min="14340" max="14340" width="13.7109375" style="3" customWidth="1"/>
    <col min="14341" max="14341" width="4.28515625" style="3" customWidth="1"/>
    <col min="14342" max="14342" width="16.140625" style="3" customWidth="1"/>
    <col min="14343" max="14343" width="13.42578125" style="3" customWidth="1"/>
    <col min="14344" max="14344" width="14.42578125" style="3" customWidth="1"/>
    <col min="14345" max="14347" width="0" style="3" hidden="1" customWidth="1"/>
    <col min="14348" max="14348" width="21.42578125" style="3" customWidth="1"/>
    <col min="14349" max="14349" width="3" style="3" customWidth="1"/>
    <col min="14350" max="14350" width="13.28515625" style="3" bestFit="1" customWidth="1"/>
    <col min="14351" max="14591" width="9.140625" style="3"/>
    <col min="14592" max="14592" width="0.7109375" style="3" customWidth="1"/>
    <col min="14593" max="14593" width="6.42578125" style="3" customWidth="1"/>
    <col min="14594" max="14594" width="51.28515625" style="3" customWidth="1"/>
    <col min="14595" max="14595" width="55.140625" style="3" customWidth="1"/>
    <col min="14596" max="14596" width="13.7109375" style="3" customWidth="1"/>
    <col min="14597" max="14597" width="4.28515625" style="3" customWidth="1"/>
    <col min="14598" max="14598" width="16.140625" style="3" customWidth="1"/>
    <col min="14599" max="14599" width="13.42578125" style="3" customWidth="1"/>
    <col min="14600" max="14600" width="14.42578125" style="3" customWidth="1"/>
    <col min="14601" max="14603" width="0" style="3" hidden="1" customWidth="1"/>
    <col min="14604" max="14604" width="21.42578125" style="3" customWidth="1"/>
    <col min="14605" max="14605" width="3" style="3" customWidth="1"/>
    <col min="14606" max="14606" width="13.28515625" style="3" bestFit="1" customWidth="1"/>
    <col min="14607" max="14847" width="9.140625" style="3"/>
    <col min="14848" max="14848" width="0.7109375" style="3" customWidth="1"/>
    <col min="14849" max="14849" width="6.42578125" style="3" customWidth="1"/>
    <col min="14850" max="14850" width="51.28515625" style="3" customWidth="1"/>
    <col min="14851" max="14851" width="55.140625" style="3" customWidth="1"/>
    <col min="14852" max="14852" width="13.7109375" style="3" customWidth="1"/>
    <col min="14853" max="14853" width="4.28515625" style="3" customWidth="1"/>
    <col min="14854" max="14854" width="16.140625" style="3" customWidth="1"/>
    <col min="14855" max="14855" width="13.42578125" style="3" customWidth="1"/>
    <col min="14856" max="14856" width="14.42578125" style="3" customWidth="1"/>
    <col min="14857" max="14859" width="0" style="3" hidden="1" customWidth="1"/>
    <col min="14860" max="14860" width="21.42578125" style="3" customWidth="1"/>
    <col min="14861" max="14861" width="3" style="3" customWidth="1"/>
    <col min="14862" max="14862" width="13.28515625" style="3" bestFit="1" customWidth="1"/>
    <col min="14863" max="15103" width="9.140625" style="3"/>
    <col min="15104" max="15104" width="0.7109375" style="3" customWidth="1"/>
    <col min="15105" max="15105" width="6.42578125" style="3" customWidth="1"/>
    <col min="15106" max="15106" width="51.28515625" style="3" customWidth="1"/>
    <col min="15107" max="15107" width="55.140625" style="3" customWidth="1"/>
    <col min="15108" max="15108" width="13.7109375" style="3" customWidth="1"/>
    <col min="15109" max="15109" width="4.28515625" style="3" customWidth="1"/>
    <col min="15110" max="15110" width="16.140625" style="3" customWidth="1"/>
    <col min="15111" max="15111" width="13.42578125" style="3" customWidth="1"/>
    <col min="15112" max="15112" width="14.42578125" style="3" customWidth="1"/>
    <col min="15113" max="15115" width="0" style="3" hidden="1" customWidth="1"/>
    <col min="15116" max="15116" width="21.42578125" style="3" customWidth="1"/>
    <col min="15117" max="15117" width="3" style="3" customWidth="1"/>
    <col min="15118" max="15118" width="13.28515625" style="3" bestFit="1" customWidth="1"/>
    <col min="15119" max="15359" width="9.140625" style="3"/>
    <col min="15360" max="15360" width="0.7109375" style="3" customWidth="1"/>
    <col min="15361" max="15361" width="6.42578125" style="3" customWidth="1"/>
    <col min="15362" max="15362" width="51.28515625" style="3" customWidth="1"/>
    <col min="15363" max="15363" width="55.140625" style="3" customWidth="1"/>
    <col min="15364" max="15364" width="13.7109375" style="3" customWidth="1"/>
    <col min="15365" max="15365" width="4.28515625" style="3" customWidth="1"/>
    <col min="15366" max="15366" width="16.140625" style="3" customWidth="1"/>
    <col min="15367" max="15367" width="13.42578125" style="3" customWidth="1"/>
    <col min="15368" max="15368" width="14.42578125" style="3" customWidth="1"/>
    <col min="15369" max="15371" width="0" style="3" hidden="1" customWidth="1"/>
    <col min="15372" max="15372" width="21.42578125" style="3" customWidth="1"/>
    <col min="15373" max="15373" width="3" style="3" customWidth="1"/>
    <col min="15374" max="15374" width="13.28515625" style="3" bestFit="1" customWidth="1"/>
    <col min="15375" max="15615" width="9.140625" style="3"/>
    <col min="15616" max="15616" width="0.7109375" style="3" customWidth="1"/>
    <col min="15617" max="15617" width="6.42578125" style="3" customWidth="1"/>
    <col min="15618" max="15618" width="51.28515625" style="3" customWidth="1"/>
    <col min="15619" max="15619" width="55.140625" style="3" customWidth="1"/>
    <col min="15620" max="15620" width="13.7109375" style="3" customWidth="1"/>
    <col min="15621" max="15621" width="4.28515625" style="3" customWidth="1"/>
    <col min="15622" max="15622" width="16.140625" style="3" customWidth="1"/>
    <col min="15623" max="15623" width="13.42578125" style="3" customWidth="1"/>
    <col min="15624" max="15624" width="14.42578125" style="3" customWidth="1"/>
    <col min="15625" max="15627" width="0" style="3" hidden="1" customWidth="1"/>
    <col min="15628" max="15628" width="21.42578125" style="3" customWidth="1"/>
    <col min="15629" max="15629" width="3" style="3" customWidth="1"/>
    <col min="15630" max="15630" width="13.28515625" style="3" bestFit="1" customWidth="1"/>
    <col min="15631" max="15871" width="9.140625" style="3"/>
    <col min="15872" max="15872" width="0.7109375" style="3" customWidth="1"/>
    <col min="15873" max="15873" width="6.42578125" style="3" customWidth="1"/>
    <col min="15874" max="15874" width="51.28515625" style="3" customWidth="1"/>
    <col min="15875" max="15875" width="55.140625" style="3" customWidth="1"/>
    <col min="15876" max="15876" width="13.7109375" style="3" customWidth="1"/>
    <col min="15877" max="15877" width="4.28515625" style="3" customWidth="1"/>
    <col min="15878" max="15878" width="16.140625" style="3" customWidth="1"/>
    <col min="15879" max="15879" width="13.42578125" style="3" customWidth="1"/>
    <col min="15880" max="15880" width="14.42578125" style="3" customWidth="1"/>
    <col min="15881" max="15883" width="0" style="3" hidden="1" customWidth="1"/>
    <col min="15884" max="15884" width="21.42578125" style="3" customWidth="1"/>
    <col min="15885" max="15885" width="3" style="3" customWidth="1"/>
    <col min="15886" max="15886" width="13.28515625" style="3" bestFit="1" customWidth="1"/>
    <col min="15887" max="16127" width="9.140625" style="3"/>
    <col min="16128" max="16128" width="0.7109375" style="3" customWidth="1"/>
    <col min="16129" max="16129" width="6.42578125" style="3" customWidth="1"/>
    <col min="16130" max="16130" width="51.28515625" style="3" customWidth="1"/>
    <col min="16131" max="16131" width="55.140625" style="3" customWidth="1"/>
    <col min="16132" max="16132" width="13.7109375" style="3" customWidth="1"/>
    <col min="16133" max="16133" width="4.28515625" style="3" customWidth="1"/>
    <col min="16134" max="16134" width="16.140625" style="3" customWidth="1"/>
    <col min="16135" max="16135" width="13.42578125" style="3" customWidth="1"/>
    <col min="16136" max="16136" width="14.42578125" style="3" customWidth="1"/>
    <col min="16137" max="16139" width="0" style="3" hidden="1" customWidth="1"/>
    <col min="16140" max="16140" width="21.42578125" style="3" customWidth="1"/>
    <col min="16141" max="16141" width="3" style="3" customWidth="1"/>
    <col min="16142" max="16142" width="13.28515625" style="3" bestFit="1" customWidth="1"/>
    <col min="16143" max="16384" width="9.140625" style="3"/>
  </cols>
  <sheetData>
    <row r="1" spans="1:12" x14ac:dyDescent="0.2">
      <c r="A1" s="351" t="s">
        <v>342</v>
      </c>
      <c r="B1" s="351"/>
      <c r="C1" s="351"/>
      <c r="D1" s="351"/>
      <c r="E1" s="351"/>
      <c r="F1" s="351"/>
    </row>
    <row r="2" spans="1:12" x14ac:dyDescent="0.2">
      <c r="A2" s="351" t="s">
        <v>30</v>
      </c>
      <c r="B2" s="351"/>
      <c r="C2" s="351"/>
      <c r="D2" s="351"/>
      <c r="E2" s="351"/>
      <c r="F2" s="351"/>
    </row>
    <row r="4" spans="1:12" x14ac:dyDescent="0.2">
      <c r="A4" s="4" t="s">
        <v>83</v>
      </c>
      <c r="B4" s="4"/>
    </row>
    <row r="5" spans="1:12" ht="7.5" customHeight="1" thickBot="1" x14ac:dyDescent="0.25"/>
    <row r="6" spans="1:12" s="14" customFormat="1" ht="47.25" customHeight="1" thickTop="1" x14ac:dyDescent="0.25">
      <c r="A6" s="6" t="s">
        <v>8</v>
      </c>
      <c r="B6" s="7" t="s">
        <v>25</v>
      </c>
      <c r="C6" s="7" t="s">
        <v>31</v>
      </c>
      <c r="D6" s="352" t="s">
        <v>32</v>
      </c>
      <c r="E6" s="353"/>
      <c r="F6" s="8" t="s">
        <v>84</v>
      </c>
      <c r="G6" s="9" t="s">
        <v>85</v>
      </c>
      <c r="H6" s="8" t="s">
        <v>86</v>
      </c>
      <c r="I6" s="10" t="s">
        <v>87</v>
      </c>
      <c r="J6" s="11" t="s">
        <v>88</v>
      </c>
      <c r="K6" s="12" t="s">
        <v>89</v>
      </c>
      <c r="L6" s="13" t="s">
        <v>29</v>
      </c>
    </row>
    <row r="7" spans="1:12" s="23" customFormat="1" ht="15" customHeight="1" x14ac:dyDescent="0.25">
      <c r="A7" s="15">
        <v>1</v>
      </c>
      <c r="B7" s="16" t="s">
        <v>90</v>
      </c>
      <c r="C7" s="16"/>
      <c r="D7" s="17"/>
      <c r="E7" s="18"/>
      <c r="F7" s="19">
        <f>SUM(F153,F238,F323,F331,F339,F8,F37,F102,F124,F87)</f>
        <v>19278000000</v>
      </c>
      <c r="G7" s="19">
        <v>6316504634</v>
      </c>
      <c r="H7" s="19">
        <f>SUM(H153,H238,H323,H331,H339,H8,H37,H102,H124,H87)</f>
        <v>13191495366</v>
      </c>
      <c r="I7" s="20" t="s">
        <v>91</v>
      </c>
      <c r="J7" s="21" t="s">
        <v>91</v>
      </c>
      <c r="K7" s="19" t="s">
        <v>91</v>
      </c>
      <c r="L7" s="22">
        <f>G369-G7</f>
        <v>-6316504634</v>
      </c>
    </row>
    <row r="8" spans="1:12" s="32" customFormat="1" ht="62.25" customHeight="1" x14ac:dyDescent="0.25">
      <c r="A8" s="24">
        <v>1.6</v>
      </c>
      <c r="B8" s="25" t="s">
        <v>11</v>
      </c>
      <c r="C8" s="25" t="s">
        <v>60</v>
      </c>
      <c r="D8" s="26">
        <v>54</v>
      </c>
      <c r="E8" s="25" t="s">
        <v>92</v>
      </c>
      <c r="F8" s="27">
        <f>SUM(F9:F29)</f>
        <v>1752000000</v>
      </c>
      <c r="G8" s="27">
        <f>SUM(G9:G36)</f>
        <v>580000000</v>
      </c>
      <c r="H8" s="27">
        <f>SUM(H9:H29)</f>
        <v>1402000000</v>
      </c>
      <c r="I8" s="28"/>
      <c r="J8" s="29"/>
      <c r="K8" s="30"/>
      <c r="L8" s="31"/>
    </row>
    <row r="9" spans="1:12" s="32" customFormat="1" ht="59.25" customHeight="1" x14ac:dyDescent="0.25">
      <c r="A9" s="33" t="s">
        <v>93</v>
      </c>
      <c r="B9" s="34" t="s">
        <v>94</v>
      </c>
      <c r="C9" s="34" t="s">
        <v>66</v>
      </c>
      <c r="D9" s="35">
        <v>1</v>
      </c>
      <c r="E9" s="36"/>
      <c r="F9" s="37">
        <v>255000000</v>
      </c>
      <c r="G9" s="38">
        <v>150000000</v>
      </c>
      <c r="H9" s="38">
        <f>F9-G9</f>
        <v>105000000</v>
      </c>
      <c r="I9" s="39"/>
      <c r="J9" s="40"/>
      <c r="K9" s="41"/>
      <c r="L9" s="31"/>
    </row>
    <row r="10" spans="1:12" s="23" customFormat="1" ht="54" customHeight="1" x14ac:dyDescent="0.25">
      <c r="A10" s="348"/>
      <c r="B10" s="42" t="s">
        <v>95</v>
      </c>
      <c r="C10" s="43" t="s">
        <v>96</v>
      </c>
      <c r="D10" s="44" t="s">
        <v>97</v>
      </c>
      <c r="E10" s="43"/>
      <c r="F10" s="45"/>
      <c r="G10" s="46"/>
      <c r="H10" s="46"/>
      <c r="I10" s="47"/>
      <c r="J10" s="48"/>
      <c r="K10" s="49"/>
      <c r="L10" s="50"/>
    </row>
    <row r="11" spans="1:12" s="23" customFormat="1" ht="15" customHeight="1" x14ac:dyDescent="0.25">
      <c r="A11" s="349"/>
      <c r="B11" s="42" t="s">
        <v>98</v>
      </c>
      <c r="C11" s="43" t="s">
        <v>99</v>
      </c>
      <c r="D11" s="44" t="s">
        <v>100</v>
      </c>
      <c r="E11" s="43"/>
      <c r="F11" s="45"/>
      <c r="G11" s="46"/>
      <c r="H11" s="46"/>
      <c r="I11" s="47"/>
      <c r="J11" s="48"/>
      <c r="K11" s="49"/>
      <c r="L11" s="50"/>
    </row>
    <row r="12" spans="1:12" s="23" customFormat="1" ht="50.25" customHeight="1" x14ac:dyDescent="0.25">
      <c r="A12" s="349"/>
      <c r="B12" s="42" t="s">
        <v>101</v>
      </c>
      <c r="C12" s="43" t="s">
        <v>66</v>
      </c>
      <c r="D12" s="44">
        <v>1</v>
      </c>
      <c r="E12" s="43"/>
      <c r="F12" s="45"/>
      <c r="G12" s="46"/>
      <c r="H12" s="46"/>
      <c r="I12" s="47"/>
      <c r="J12" s="48"/>
      <c r="K12" s="49"/>
      <c r="L12" s="50"/>
    </row>
    <row r="13" spans="1:12" s="23" customFormat="1" ht="42.75" customHeight="1" x14ac:dyDescent="0.25">
      <c r="A13" s="349"/>
      <c r="B13" s="42" t="s">
        <v>102</v>
      </c>
      <c r="C13" s="43" t="s">
        <v>103</v>
      </c>
      <c r="D13" s="44" t="s">
        <v>0</v>
      </c>
      <c r="E13" s="43"/>
      <c r="F13" s="45"/>
      <c r="G13" s="46"/>
      <c r="H13" s="46"/>
      <c r="I13" s="47"/>
      <c r="J13" s="48"/>
      <c r="K13" s="49"/>
      <c r="L13" s="50"/>
    </row>
    <row r="14" spans="1:12" s="23" customFormat="1" ht="15" customHeight="1" x14ac:dyDescent="0.25">
      <c r="A14" s="350"/>
      <c r="B14" s="42" t="s">
        <v>104</v>
      </c>
      <c r="C14" s="43" t="s">
        <v>105</v>
      </c>
      <c r="D14" s="44"/>
      <c r="E14" s="43"/>
      <c r="F14" s="45"/>
      <c r="G14" s="46"/>
      <c r="H14" s="46"/>
      <c r="I14" s="47"/>
      <c r="J14" s="48"/>
      <c r="K14" s="49"/>
      <c r="L14" s="50"/>
    </row>
    <row r="15" spans="1:12" s="23" customFormat="1" ht="81.75" customHeight="1" x14ac:dyDescent="0.25">
      <c r="A15" s="51"/>
      <c r="B15" s="52" t="s">
        <v>106</v>
      </c>
      <c r="C15" s="52"/>
      <c r="D15" s="53"/>
      <c r="E15" s="52"/>
      <c r="F15" s="46"/>
      <c r="G15" s="46"/>
      <c r="H15" s="46"/>
      <c r="I15" s="47"/>
      <c r="J15" s="48"/>
      <c r="K15" s="49"/>
      <c r="L15" s="50"/>
    </row>
    <row r="16" spans="1:12" s="32" customFormat="1" ht="97.5" customHeight="1" x14ac:dyDescent="0.25">
      <c r="A16" s="33" t="s">
        <v>107</v>
      </c>
      <c r="B16" s="34" t="s">
        <v>108</v>
      </c>
      <c r="C16" s="34" t="s">
        <v>62</v>
      </c>
      <c r="D16" s="35" t="s">
        <v>63</v>
      </c>
      <c r="E16" s="36"/>
      <c r="F16" s="37">
        <v>860000000</v>
      </c>
      <c r="G16" s="38">
        <v>100000000</v>
      </c>
      <c r="H16" s="38">
        <f>F16-G16</f>
        <v>760000000</v>
      </c>
      <c r="I16" s="39"/>
      <c r="J16" s="40"/>
      <c r="K16" s="41"/>
      <c r="L16" s="31" t="s">
        <v>109</v>
      </c>
    </row>
    <row r="17" spans="1:12" s="23" customFormat="1" ht="57.75" customHeight="1" x14ac:dyDescent="0.25">
      <c r="A17" s="348"/>
      <c r="B17" s="42" t="s">
        <v>95</v>
      </c>
      <c r="C17" s="43" t="s">
        <v>96</v>
      </c>
      <c r="D17" s="44" t="s">
        <v>97</v>
      </c>
      <c r="E17" s="43"/>
      <c r="F17" s="45"/>
      <c r="G17" s="46"/>
      <c r="H17" s="46"/>
      <c r="I17" s="47"/>
      <c r="J17" s="48"/>
      <c r="K17" s="49"/>
      <c r="L17" s="50"/>
    </row>
    <row r="18" spans="1:12" s="23" customFormat="1" ht="15" customHeight="1" x14ac:dyDescent="0.25">
      <c r="A18" s="349"/>
      <c r="B18" s="42" t="s">
        <v>98</v>
      </c>
      <c r="C18" s="43" t="s">
        <v>99</v>
      </c>
      <c r="D18" s="44" t="s">
        <v>100</v>
      </c>
      <c r="E18" s="43"/>
      <c r="F18" s="45"/>
      <c r="G18" s="46"/>
      <c r="H18" s="46"/>
      <c r="I18" s="47"/>
      <c r="J18" s="48"/>
      <c r="K18" s="49"/>
      <c r="L18" s="50"/>
    </row>
    <row r="19" spans="1:12" s="23" customFormat="1" ht="92.25" customHeight="1" x14ac:dyDescent="0.25">
      <c r="A19" s="349"/>
      <c r="B19" s="42" t="s">
        <v>101</v>
      </c>
      <c r="C19" s="43" t="s">
        <v>62</v>
      </c>
      <c r="D19" s="44" t="s">
        <v>63</v>
      </c>
      <c r="E19" s="43"/>
      <c r="F19" s="45"/>
      <c r="G19" s="46"/>
      <c r="H19" s="46"/>
      <c r="I19" s="47"/>
      <c r="J19" s="48"/>
      <c r="K19" s="49"/>
      <c r="L19" s="50"/>
    </row>
    <row r="20" spans="1:12" s="23" customFormat="1" ht="39" customHeight="1" x14ac:dyDescent="0.25">
      <c r="A20" s="349"/>
      <c r="B20" s="42" t="s">
        <v>102</v>
      </c>
      <c r="C20" s="43" t="s">
        <v>110</v>
      </c>
      <c r="D20" s="54">
        <v>1</v>
      </c>
      <c r="E20" s="55"/>
      <c r="F20" s="45"/>
      <c r="G20" s="46"/>
      <c r="H20" s="46"/>
      <c r="I20" s="47"/>
      <c r="J20" s="48"/>
      <c r="K20" s="49"/>
      <c r="L20" s="50"/>
    </row>
    <row r="21" spans="1:12" s="23" customFormat="1" ht="28.5" customHeight="1" x14ac:dyDescent="0.25">
      <c r="A21" s="350"/>
      <c r="B21" s="42" t="s">
        <v>104</v>
      </c>
      <c r="C21" s="43" t="s">
        <v>111</v>
      </c>
      <c r="D21" s="44"/>
      <c r="E21" s="43"/>
      <c r="F21" s="45"/>
      <c r="G21" s="46"/>
      <c r="H21" s="46"/>
      <c r="I21" s="47"/>
      <c r="J21" s="48"/>
      <c r="K21" s="49"/>
      <c r="L21" s="50"/>
    </row>
    <row r="22" spans="1:12" s="23" customFormat="1" ht="88.5" customHeight="1" x14ac:dyDescent="0.25">
      <c r="A22" s="51"/>
      <c r="B22" s="52" t="s">
        <v>112</v>
      </c>
      <c r="C22" s="52"/>
      <c r="D22" s="53"/>
      <c r="E22" s="52"/>
      <c r="F22" s="46"/>
      <c r="G22" s="46"/>
      <c r="H22" s="46"/>
      <c r="I22" s="47"/>
      <c r="J22" s="48"/>
      <c r="K22" s="49"/>
      <c r="L22" s="50"/>
    </row>
    <row r="23" spans="1:12" s="32" customFormat="1" ht="94.5" customHeight="1" x14ac:dyDescent="0.25">
      <c r="A23" s="33" t="s">
        <v>113</v>
      </c>
      <c r="B23" s="34" t="s">
        <v>114</v>
      </c>
      <c r="C23" s="34" t="s">
        <v>64</v>
      </c>
      <c r="D23" s="35" t="s">
        <v>65</v>
      </c>
      <c r="E23" s="36"/>
      <c r="F23" s="37">
        <v>637000000</v>
      </c>
      <c r="G23" s="38">
        <v>100000000</v>
      </c>
      <c r="H23" s="38">
        <f>F23-G23</f>
        <v>537000000</v>
      </c>
      <c r="I23" s="39"/>
      <c r="J23" s="40"/>
      <c r="K23" s="41"/>
      <c r="L23" s="31"/>
    </row>
    <row r="24" spans="1:12" s="23" customFormat="1" ht="56.25" customHeight="1" x14ac:dyDescent="0.25">
      <c r="A24" s="348"/>
      <c r="B24" s="42" t="s">
        <v>95</v>
      </c>
      <c r="C24" s="43" t="s">
        <v>96</v>
      </c>
      <c r="D24" s="44" t="s">
        <v>97</v>
      </c>
      <c r="E24" s="43"/>
      <c r="F24" s="45"/>
      <c r="G24" s="46"/>
      <c r="H24" s="46"/>
      <c r="I24" s="47"/>
      <c r="J24" s="48"/>
      <c r="K24" s="49"/>
      <c r="L24" s="50"/>
    </row>
    <row r="25" spans="1:12" s="23" customFormat="1" ht="15" customHeight="1" x14ac:dyDescent="0.25">
      <c r="A25" s="349"/>
      <c r="B25" s="42" t="s">
        <v>98</v>
      </c>
      <c r="C25" s="43" t="s">
        <v>99</v>
      </c>
      <c r="D25" s="44" t="s">
        <v>100</v>
      </c>
      <c r="E25" s="43"/>
      <c r="F25" s="45"/>
      <c r="G25" s="46"/>
      <c r="H25" s="46"/>
      <c r="I25" s="47"/>
      <c r="J25" s="48"/>
      <c r="K25" s="49"/>
      <c r="L25" s="50"/>
    </row>
    <row r="26" spans="1:12" s="23" customFormat="1" ht="96.75" customHeight="1" x14ac:dyDescent="0.25">
      <c r="A26" s="349"/>
      <c r="B26" s="42" t="s">
        <v>101</v>
      </c>
      <c r="C26" s="43" t="s">
        <v>64</v>
      </c>
      <c r="D26" s="44" t="s">
        <v>65</v>
      </c>
      <c r="E26" s="43"/>
      <c r="F26" s="45"/>
      <c r="G26" s="46"/>
      <c r="H26" s="46"/>
      <c r="I26" s="47"/>
      <c r="J26" s="48"/>
      <c r="K26" s="49"/>
      <c r="L26" s="50"/>
    </row>
    <row r="27" spans="1:12" s="23" customFormat="1" ht="43.5" customHeight="1" x14ac:dyDescent="0.25">
      <c r="A27" s="349"/>
      <c r="B27" s="42" t="s">
        <v>102</v>
      </c>
      <c r="C27" s="43" t="s">
        <v>115</v>
      </c>
      <c r="D27" s="54">
        <v>1</v>
      </c>
      <c r="E27" s="55"/>
      <c r="F27" s="45"/>
      <c r="G27" s="46"/>
      <c r="H27" s="46"/>
      <c r="I27" s="47"/>
      <c r="J27" s="48"/>
      <c r="K27" s="49"/>
      <c r="L27" s="50"/>
    </row>
    <row r="28" spans="1:12" s="23" customFormat="1" ht="15" customHeight="1" x14ac:dyDescent="0.25">
      <c r="A28" s="350"/>
      <c r="B28" s="42" t="s">
        <v>104</v>
      </c>
      <c r="C28" s="43" t="s">
        <v>116</v>
      </c>
      <c r="D28" s="44"/>
      <c r="E28" s="43"/>
      <c r="F28" s="45"/>
      <c r="G28" s="46"/>
      <c r="H28" s="46"/>
      <c r="I28" s="47"/>
      <c r="J28" s="48"/>
      <c r="K28" s="49"/>
      <c r="L28" s="50"/>
    </row>
    <row r="29" spans="1:12" s="23" customFormat="1" ht="84" customHeight="1" x14ac:dyDescent="0.25">
      <c r="A29" s="51"/>
      <c r="B29" s="52" t="s">
        <v>112</v>
      </c>
      <c r="C29" s="52"/>
      <c r="D29" s="53"/>
      <c r="E29" s="52"/>
      <c r="F29" s="46"/>
      <c r="G29" s="46"/>
      <c r="H29" s="46"/>
      <c r="I29" s="47"/>
      <c r="J29" s="48"/>
      <c r="K29" s="49"/>
      <c r="L29" s="50"/>
    </row>
    <row r="30" spans="1:12" s="32" customFormat="1" ht="72.75" customHeight="1" x14ac:dyDescent="0.25">
      <c r="A30" s="33" t="s">
        <v>117</v>
      </c>
      <c r="B30" s="34" t="s">
        <v>118</v>
      </c>
      <c r="C30" s="34" t="s">
        <v>61</v>
      </c>
      <c r="D30" s="35">
        <v>1</v>
      </c>
      <c r="E30" s="36"/>
      <c r="F30" s="37">
        <v>255000000</v>
      </c>
      <c r="G30" s="38">
        <v>230000000</v>
      </c>
      <c r="H30" s="38">
        <f>F30-G30</f>
        <v>25000000</v>
      </c>
      <c r="I30" s="39"/>
      <c r="J30" s="40"/>
      <c r="K30" s="41"/>
      <c r="L30" s="31"/>
    </row>
    <row r="31" spans="1:12" s="23" customFormat="1" ht="27" customHeight="1" x14ac:dyDescent="0.25">
      <c r="A31" s="348"/>
      <c r="B31" s="42" t="s">
        <v>95</v>
      </c>
      <c r="C31" s="43" t="s">
        <v>96</v>
      </c>
      <c r="D31" s="44" t="s">
        <v>97</v>
      </c>
      <c r="E31" s="43"/>
      <c r="F31" s="45"/>
      <c r="G31" s="46"/>
      <c r="H31" s="46"/>
      <c r="I31" s="47"/>
      <c r="J31" s="48"/>
      <c r="K31" s="49"/>
      <c r="L31" s="50"/>
    </row>
    <row r="32" spans="1:12" s="23" customFormat="1" ht="15" customHeight="1" x14ac:dyDescent="0.25">
      <c r="A32" s="349"/>
      <c r="B32" s="42" t="s">
        <v>98</v>
      </c>
      <c r="C32" s="43" t="s">
        <v>99</v>
      </c>
      <c r="D32" s="44" t="s">
        <v>100</v>
      </c>
      <c r="E32" s="43"/>
      <c r="F32" s="45"/>
      <c r="G32" s="46"/>
      <c r="H32" s="46"/>
      <c r="I32" s="47"/>
      <c r="J32" s="48"/>
      <c r="K32" s="49"/>
      <c r="L32" s="50"/>
    </row>
    <row r="33" spans="1:14" s="23" customFormat="1" ht="60" customHeight="1" x14ac:dyDescent="0.25">
      <c r="A33" s="349"/>
      <c r="B33" s="42" t="s">
        <v>101</v>
      </c>
      <c r="C33" s="43" t="s">
        <v>61</v>
      </c>
      <c r="D33" s="44">
        <v>1</v>
      </c>
      <c r="E33" s="43"/>
      <c r="F33" s="45"/>
      <c r="G33" s="46"/>
      <c r="H33" s="46"/>
      <c r="I33" s="47"/>
      <c r="J33" s="48"/>
      <c r="K33" s="49"/>
      <c r="L33" s="50"/>
    </row>
    <row r="34" spans="1:14" s="23" customFormat="1" ht="40.5" customHeight="1" x14ac:dyDescent="0.25">
      <c r="A34" s="349"/>
      <c r="B34" s="42" t="s">
        <v>102</v>
      </c>
      <c r="C34" s="43" t="s">
        <v>119</v>
      </c>
      <c r="D34" s="54">
        <v>1</v>
      </c>
      <c r="E34" s="55"/>
      <c r="F34" s="45"/>
      <c r="G34" s="46"/>
      <c r="H34" s="46"/>
      <c r="I34" s="47"/>
      <c r="J34" s="48"/>
      <c r="K34" s="49"/>
      <c r="L34" s="50"/>
    </row>
    <row r="35" spans="1:14" s="23" customFormat="1" ht="18" customHeight="1" x14ac:dyDescent="0.25">
      <c r="A35" s="350"/>
      <c r="B35" s="42" t="s">
        <v>104</v>
      </c>
      <c r="C35" s="43" t="s">
        <v>105</v>
      </c>
      <c r="D35" s="44"/>
      <c r="E35" s="43"/>
      <c r="F35" s="45"/>
      <c r="G35" s="46"/>
      <c r="H35" s="46"/>
      <c r="I35" s="47"/>
      <c r="J35" s="48"/>
      <c r="K35" s="49"/>
      <c r="L35" s="50"/>
    </row>
    <row r="36" spans="1:14" s="23" customFormat="1" ht="82.5" customHeight="1" x14ac:dyDescent="0.25">
      <c r="A36" s="51"/>
      <c r="B36" s="52" t="s">
        <v>106</v>
      </c>
      <c r="C36" s="52"/>
      <c r="D36" s="53"/>
      <c r="E36" s="52"/>
      <c r="F36" s="46"/>
      <c r="G36" s="46"/>
      <c r="H36" s="46"/>
      <c r="I36" s="47"/>
      <c r="J36" s="48"/>
      <c r="K36" s="49"/>
      <c r="L36" s="50"/>
    </row>
    <row r="37" spans="1:14" s="32" customFormat="1" ht="37.5" customHeight="1" x14ac:dyDescent="0.25">
      <c r="A37" s="24">
        <v>1.7</v>
      </c>
      <c r="B37" s="25" t="s">
        <v>67</v>
      </c>
      <c r="C37" s="25" t="s">
        <v>1</v>
      </c>
      <c r="D37" s="26">
        <v>54</v>
      </c>
      <c r="E37" s="25" t="s">
        <v>92</v>
      </c>
      <c r="F37" s="27">
        <f>SUM(F38:F86)</f>
        <v>5844000000</v>
      </c>
      <c r="G37" s="27">
        <f>SUM(G38:G86)</f>
        <v>2192254634</v>
      </c>
      <c r="H37" s="27">
        <f>SUM(H38:H86)</f>
        <v>3651745366</v>
      </c>
      <c r="I37" s="28"/>
      <c r="J37" s="29"/>
      <c r="K37" s="30"/>
      <c r="L37" s="31"/>
    </row>
    <row r="38" spans="1:14" s="32" customFormat="1" ht="46.5" customHeight="1" x14ac:dyDescent="0.25">
      <c r="A38" s="33" t="s">
        <v>120</v>
      </c>
      <c r="B38" s="34" t="s">
        <v>121</v>
      </c>
      <c r="C38" s="34" t="s">
        <v>72</v>
      </c>
      <c r="D38" s="35">
        <v>10</v>
      </c>
      <c r="E38" s="36"/>
      <c r="F38" s="37">
        <v>1360000000</v>
      </c>
      <c r="G38" s="38">
        <v>550000000</v>
      </c>
      <c r="H38" s="38">
        <f>F38-G38</f>
        <v>810000000</v>
      </c>
      <c r="I38" s="39"/>
      <c r="J38" s="40"/>
      <c r="K38" s="41"/>
      <c r="L38" s="31"/>
    </row>
    <row r="39" spans="1:14" s="23" customFormat="1" ht="29.25" customHeight="1" x14ac:dyDescent="0.25">
      <c r="A39" s="348"/>
      <c r="B39" s="42" t="s">
        <v>95</v>
      </c>
      <c r="C39" s="43" t="s">
        <v>122</v>
      </c>
      <c r="D39" s="44" t="s">
        <v>97</v>
      </c>
      <c r="E39" s="43"/>
      <c r="F39" s="45"/>
      <c r="G39" s="46"/>
      <c r="H39" s="46"/>
      <c r="I39" s="47"/>
      <c r="J39" s="48"/>
      <c r="K39" s="49"/>
      <c r="L39" s="50"/>
    </row>
    <row r="40" spans="1:14" s="23" customFormat="1" ht="15" customHeight="1" x14ac:dyDescent="0.25">
      <c r="A40" s="349"/>
      <c r="B40" s="42" t="s">
        <v>98</v>
      </c>
      <c r="C40" s="43" t="s">
        <v>99</v>
      </c>
      <c r="D40" s="44" t="s">
        <v>100</v>
      </c>
      <c r="E40" s="43"/>
      <c r="F40" s="45"/>
      <c r="G40" s="46"/>
      <c r="H40" s="46"/>
      <c r="I40" s="47"/>
      <c r="J40" s="48"/>
      <c r="K40" s="49"/>
      <c r="L40" s="50"/>
    </row>
    <row r="41" spans="1:14" s="23" customFormat="1" ht="44.25" customHeight="1" x14ac:dyDescent="0.25">
      <c r="A41" s="349"/>
      <c r="B41" s="42" t="s">
        <v>101</v>
      </c>
      <c r="C41" s="43" t="s">
        <v>72</v>
      </c>
      <c r="D41" s="44">
        <v>10</v>
      </c>
      <c r="E41" s="43"/>
      <c r="F41" s="45"/>
      <c r="G41" s="46"/>
      <c r="H41" s="46"/>
      <c r="I41" s="47"/>
      <c r="J41" s="48"/>
      <c r="K41" s="49"/>
      <c r="L41" s="50"/>
    </row>
    <row r="42" spans="1:14" s="23" customFormat="1" ht="27.75" customHeight="1" x14ac:dyDescent="0.25">
      <c r="A42" s="349"/>
      <c r="B42" s="42" t="s">
        <v>102</v>
      </c>
      <c r="C42" s="43" t="s">
        <v>123</v>
      </c>
      <c r="D42" s="54">
        <v>1</v>
      </c>
      <c r="E42" s="55"/>
      <c r="F42" s="45"/>
      <c r="G42" s="46"/>
      <c r="H42" s="46"/>
      <c r="I42" s="47"/>
      <c r="J42" s="48"/>
      <c r="K42" s="49"/>
      <c r="L42" s="50"/>
    </row>
    <row r="43" spans="1:14" s="23" customFormat="1" ht="15.75" customHeight="1" x14ac:dyDescent="0.25">
      <c r="A43" s="350"/>
      <c r="B43" s="42" t="s">
        <v>104</v>
      </c>
      <c r="C43" s="43" t="s">
        <v>105</v>
      </c>
      <c r="D43" s="44"/>
      <c r="E43" s="43"/>
      <c r="F43" s="45"/>
      <c r="G43" s="46"/>
      <c r="H43" s="46"/>
      <c r="I43" s="47"/>
      <c r="J43" s="48"/>
      <c r="K43" s="49"/>
      <c r="L43" s="50"/>
    </row>
    <row r="44" spans="1:14" s="23" customFormat="1" ht="63.75" customHeight="1" x14ac:dyDescent="0.25">
      <c r="A44" s="51"/>
      <c r="B44" s="52" t="s">
        <v>124</v>
      </c>
      <c r="C44" s="52"/>
      <c r="D44" s="53"/>
      <c r="E44" s="52"/>
      <c r="F44" s="46"/>
      <c r="G44" s="46"/>
      <c r="H44" s="46"/>
      <c r="I44" s="47"/>
      <c r="J44" s="48"/>
      <c r="K44" s="49"/>
      <c r="L44" s="50"/>
    </row>
    <row r="45" spans="1:14" s="32" customFormat="1" ht="33.75" customHeight="1" x14ac:dyDescent="0.25">
      <c r="A45" s="33" t="s">
        <v>125</v>
      </c>
      <c r="B45" s="34" t="s">
        <v>126</v>
      </c>
      <c r="C45" s="34" t="s">
        <v>68</v>
      </c>
      <c r="D45" s="35">
        <v>60</v>
      </c>
      <c r="E45" s="36"/>
      <c r="F45" s="37">
        <v>1633000000</v>
      </c>
      <c r="G45" s="38">
        <v>1004254634</v>
      </c>
      <c r="H45" s="38">
        <f>F45-G45</f>
        <v>628745366</v>
      </c>
      <c r="I45" s="39"/>
      <c r="J45" s="40"/>
      <c r="K45" s="41"/>
      <c r="L45" s="31"/>
      <c r="N45" s="56"/>
    </row>
    <row r="46" spans="1:14" s="23" customFormat="1" ht="15" customHeight="1" x14ac:dyDescent="0.25">
      <c r="A46" s="348"/>
      <c r="B46" s="42" t="s">
        <v>95</v>
      </c>
      <c r="C46" s="43" t="s">
        <v>122</v>
      </c>
      <c r="D46" s="44" t="s">
        <v>97</v>
      </c>
      <c r="E46" s="43"/>
      <c r="F46" s="45"/>
      <c r="G46" s="46"/>
      <c r="H46" s="46"/>
      <c r="I46" s="47"/>
      <c r="J46" s="48"/>
      <c r="K46" s="49"/>
      <c r="L46" s="50"/>
    </row>
    <row r="47" spans="1:14" s="23" customFormat="1" ht="15" customHeight="1" x14ac:dyDescent="0.25">
      <c r="A47" s="349"/>
      <c r="B47" s="42" t="s">
        <v>98</v>
      </c>
      <c r="C47" s="43" t="s">
        <v>99</v>
      </c>
      <c r="D47" s="44" t="s">
        <v>100</v>
      </c>
      <c r="E47" s="43"/>
      <c r="F47" s="45"/>
      <c r="G47" s="46"/>
      <c r="H47" s="46"/>
      <c r="I47" s="47"/>
      <c r="J47" s="48"/>
      <c r="K47" s="49"/>
      <c r="L47" s="50"/>
    </row>
    <row r="48" spans="1:14" s="23" customFormat="1" ht="26.25" customHeight="1" x14ac:dyDescent="0.25">
      <c r="A48" s="349"/>
      <c r="B48" s="42" t="s">
        <v>101</v>
      </c>
      <c r="C48" s="43" t="s">
        <v>68</v>
      </c>
      <c r="D48" s="44">
        <v>60</v>
      </c>
      <c r="E48" s="43"/>
      <c r="F48" s="45"/>
      <c r="G48" s="46"/>
      <c r="H48" s="46"/>
      <c r="I48" s="47"/>
      <c r="J48" s="48"/>
      <c r="K48" s="49"/>
      <c r="L48" s="50"/>
    </row>
    <row r="49" spans="1:12" s="23" customFormat="1" ht="24" customHeight="1" x14ac:dyDescent="0.25">
      <c r="A49" s="349"/>
      <c r="B49" s="42" t="s">
        <v>102</v>
      </c>
      <c r="C49" s="43" t="s">
        <v>127</v>
      </c>
      <c r="D49" s="54">
        <v>1</v>
      </c>
      <c r="E49" s="55"/>
      <c r="F49" s="45"/>
      <c r="G49" s="46"/>
      <c r="H49" s="46"/>
      <c r="I49" s="47"/>
      <c r="J49" s="48"/>
      <c r="K49" s="49"/>
      <c r="L49" s="50"/>
    </row>
    <row r="50" spans="1:12" s="23" customFormat="1" ht="15" customHeight="1" x14ac:dyDescent="0.25">
      <c r="A50" s="350"/>
      <c r="B50" s="42" t="s">
        <v>104</v>
      </c>
      <c r="C50" s="43" t="s">
        <v>128</v>
      </c>
      <c r="D50" s="44"/>
      <c r="E50" s="43"/>
      <c r="F50" s="45"/>
      <c r="G50" s="46"/>
      <c r="H50" s="46"/>
      <c r="I50" s="47"/>
      <c r="J50" s="48"/>
      <c r="K50" s="49"/>
      <c r="L50" s="50"/>
    </row>
    <row r="51" spans="1:12" s="23" customFormat="1" ht="15" customHeight="1" x14ac:dyDescent="0.25">
      <c r="A51" s="51"/>
      <c r="B51" s="52" t="s">
        <v>124</v>
      </c>
      <c r="C51" s="52"/>
      <c r="D51" s="53"/>
      <c r="E51" s="52"/>
      <c r="F51" s="46"/>
      <c r="G51" s="46"/>
      <c r="H51" s="46"/>
      <c r="I51" s="47"/>
      <c r="J51" s="48"/>
      <c r="K51" s="49"/>
      <c r="L51" s="50"/>
    </row>
    <row r="52" spans="1:12" s="32" customFormat="1" ht="30.75" customHeight="1" x14ac:dyDescent="0.25">
      <c r="A52" s="33" t="s">
        <v>129</v>
      </c>
      <c r="B52" s="34" t="s">
        <v>130</v>
      </c>
      <c r="C52" s="34" t="s">
        <v>21</v>
      </c>
      <c r="D52" s="35">
        <v>450</v>
      </c>
      <c r="E52" s="36"/>
      <c r="F52" s="37">
        <v>765000000</v>
      </c>
      <c r="G52" s="38">
        <v>35000000</v>
      </c>
      <c r="H52" s="38">
        <f>F52-G52</f>
        <v>730000000</v>
      </c>
      <c r="I52" s="39"/>
      <c r="J52" s="40"/>
      <c r="K52" s="41"/>
      <c r="L52" s="57" t="s">
        <v>131</v>
      </c>
    </row>
    <row r="53" spans="1:12" s="23" customFormat="1" ht="29.25" customHeight="1" x14ac:dyDescent="0.25">
      <c r="A53" s="348"/>
      <c r="B53" s="42" t="s">
        <v>95</v>
      </c>
      <c r="C53" s="43" t="s">
        <v>122</v>
      </c>
      <c r="D53" s="44" t="s">
        <v>97</v>
      </c>
      <c r="E53" s="43"/>
      <c r="F53" s="45"/>
      <c r="G53" s="46"/>
      <c r="H53" s="46"/>
      <c r="I53" s="47"/>
      <c r="J53" s="48"/>
      <c r="K53" s="49"/>
      <c r="L53" s="50"/>
    </row>
    <row r="54" spans="1:12" s="23" customFormat="1" ht="15" customHeight="1" x14ac:dyDescent="0.25">
      <c r="A54" s="349"/>
      <c r="B54" s="42" t="s">
        <v>98</v>
      </c>
      <c r="C54" s="43" t="s">
        <v>99</v>
      </c>
      <c r="D54" s="44" t="s">
        <v>100</v>
      </c>
      <c r="E54" s="43"/>
      <c r="F54" s="45"/>
      <c r="G54" s="46"/>
      <c r="H54" s="46"/>
      <c r="I54" s="47"/>
      <c r="J54" s="48"/>
      <c r="K54" s="49"/>
      <c r="L54" s="50"/>
    </row>
    <row r="55" spans="1:12" s="23" customFormat="1" ht="30" customHeight="1" x14ac:dyDescent="0.25">
      <c r="A55" s="349"/>
      <c r="B55" s="42" t="s">
        <v>101</v>
      </c>
      <c r="C55" s="43" t="s">
        <v>21</v>
      </c>
      <c r="D55" s="44">
        <v>450</v>
      </c>
      <c r="E55" s="43"/>
      <c r="F55" s="45"/>
      <c r="G55" s="46"/>
      <c r="H55" s="46"/>
      <c r="I55" s="47"/>
      <c r="J55" s="48"/>
      <c r="K55" s="49"/>
      <c r="L55" s="50"/>
    </row>
    <row r="56" spans="1:12" s="23" customFormat="1" ht="36.75" customHeight="1" x14ac:dyDescent="0.25">
      <c r="A56" s="349"/>
      <c r="B56" s="42" t="s">
        <v>102</v>
      </c>
      <c r="C56" s="43" t="s">
        <v>132</v>
      </c>
      <c r="D56" s="44" t="s">
        <v>133</v>
      </c>
      <c r="E56" s="43"/>
      <c r="F56" s="45"/>
      <c r="G56" s="46"/>
      <c r="H56" s="46"/>
      <c r="I56" s="47"/>
      <c r="J56" s="48"/>
      <c r="K56" s="49"/>
      <c r="L56" s="50"/>
    </row>
    <row r="57" spans="1:12" s="23" customFormat="1" ht="28.5" customHeight="1" x14ac:dyDescent="0.25">
      <c r="A57" s="350"/>
      <c r="B57" s="42" t="s">
        <v>104</v>
      </c>
      <c r="C57" s="43" t="s">
        <v>134</v>
      </c>
      <c r="D57" s="44"/>
      <c r="E57" s="43"/>
      <c r="F57" s="45"/>
      <c r="G57" s="46"/>
      <c r="H57" s="46"/>
      <c r="I57" s="47"/>
      <c r="J57" s="48"/>
      <c r="K57" s="49"/>
      <c r="L57" s="50"/>
    </row>
    <row r="58" spans="1:12" s="23" customFormat="1" ht="72" customHeight="1" x14ac:dyDescent="0.25">
      <c r="A58" s="51"/>
      <c r="B58" s="52" t="s">
        <v>124</v>
      </c>
      <c r="C58" s="52"/>
      <c r="D58" s="53"/>
      <c r="E58" s="52"/>
      <c r="F58" s="46"/>
      <c r="G58" s="46"/>
      <c r="H58" s="46"/>
      <c r="I58" s="47"/>
      <c r="J58" s="48"/>
      <c r="K58" s="49"/>
      <c r="L58" s="50"/>
    </row>
    <row r="59" spans="1:12" s="32" customFormat="1" ht="43.5" customHeight="1" x14ac:dyDescent="0.25">
      <c r="A59" s="33" t="s">
        <v>135</v>
      </c>
      <c r="B59" s="34" t="s">
        <v>136</v>
      </c>
      <c r="C59" s="34" t="s">
        <v>69</v>
      </c>
      <c r="D59" s="35">
        <v>20</v>
      </c>
      <c r="E59" s="36"/>
      <c r="F59" s="37">
        <v>388000000</v>
      </c>
      <c r="G59" s="38">
        <v>35000000</v>
      </c>
      <c r="H59" s="38">
        <f>F59-G59</f>
        <v>353000000</v>
      </c>
      <c r="I59" s="39"/>
      <c r="J59" s="40"/>
      <c r="K59" s="41"/>
      <c r="L59" s="57" t="s">
        <v>137</v>
      </c>
    </row>
    <row r="60" spans="1:12" s="23" customFormat="1" ht="30" customHeight="1" x14ac:dyDescent="0.25">
      <c r="A60" s="348"/>
      <c r="B60" s="42" t="s">
        <v>95</v>
      </c>
      <c r="C60" s="43" t="s">
        <v>122</v>
      </c>
      <c r="D60" s="44" t="s">
        <v>97</v>
      </c>
      <c r="E60" s="43"/>
      <c r="F60" s="45"/>
      <c r="G60" s="46"/>
      <c r="H60" s="46"/>
      <c r="I60" s="47"/>
      <c r="J60" s="48"/>
      <c r="K60" s="49"/>
      <c r="L60" s="50"/>
    </row>
    <row r="61" spans="1:12" s="23" customFormat="1" ht="15" customHeight="1" x14ac:dyDescent="0.25">
      <c r="A61" s="349"/>
      <c r="B61" s="42" t="s">
        <v>98</v>
      </c>
      <c r="C61" s="43" t="s">
        <v>99</v>
      </c>
      <c r="D61" s="44" t="s">
        <v>100</v>
      </c>
      <c r="E61" s="43"/>
      <c r="F61" s="45"/>
      <c r="G61" s="46"/>
      <c r="H61" s="46"/>
      <c r="I61" s="47"/>
      <c r="J61" s="48"/>
      <c r="K61" s="49"/>
      <c r="L61" s="50"/>
    </row>
    <row r="62" spans="1:12" s="23" customFormat="1" ht="42.75" customHeight="1" x14ac:dyDescent="0.25">
      <c r="A62" s="349"/>
      <c r="B62" s="42" t="s">
        <v>101</v>
      </c>
      <c r="C62" s="43" t="s">
        <v>69</v>
      </c>
      <c r="D62" s="44">
        <v>20</v>
      </c>
      <c r="E62" s="43"/>
      <c r="F62" s="45"/>
      <c r="G62" s="46"/>
      <c r="H62" s="46"/>
      <c r="I62" s="47"/>
      <c r="J62" s="48"/>
      <c r="K62" s="49"/>
      <c r="L62" s="50"/>
    </row>
    <row r="63" spans="1:12" s="23" customFormat="1" ht="27" customHeight="1" x14ac:dyDescent="0.25">
      <c r="A63" s="349"/>
      <c r="B63" s="42" t="s">
        <v>102</v>
      </c>
      <c r="C63" s="43" t="s">
        <v>138</v>
      </c>
      <c r="D63" s="54">
        <v>1</v>
      </c>
      <c r="E63" s="55"/>
      <c r="F63" s="45"/>
      <c r="G63" s="46"/>
      <c r="H63" s="46"/>
      <c r="I63" s="47"/>
      <c r="J63" s="48"/>
      <c r="K63" s="49"/>
      <c r="L63" s="50"/>
    </row>
    <row r="64" spans="1:12" s="23" customFormat="1" ht="15" customHeight="1" x14ac:dyDescent="0.25">
      <c r="A64" s="350"/>
      <c r="B64" s="42" t="s">
        <v>104</v>
      </c>
      <c r="C64" s="43" t="s">
        <v>139</v>
      </c>
      <c r="D64" s="44"/>
      <c r="E64" s="43"/>
      <c r="F64" s="45"/>
      <c r="G64" s="46"/>
      <c r="H64" s="46"/>
      <c r="I64" s="47"/>
      <c r="J64" s="48"/>
      <c r="K64" s="49"/>
      <c r="L64" s="50"/>
    </row>
    <row r="65" spans="1:12" s="23" customFormat="1" ht="66.75" customHeight="1" x14ac:dyDescent="0.25">
      <c r="A65" s="51"/>
      <c r="B65" s="52" t="s">
        <v>124</v>
      </c>
      <c r="C65" s="52"/>
      <c r="D65" s="53"/>
      <c r="E65" s="52"/>
      <c r="F65" s="46"/>
      <c r="G65" s="46"/>
      <c r="H65" s="46"/>
      <c r="I65" s="47"/>
      <c r="J65" s="48"/>
      <c r="K65" s="49"/>
      <c r="L65" s="50"/>
    </row>
    <row r="66" spans="1:12" s="32" customFormat="1" ht="38.25" customHeight="1" x14ac:dyDescent="0.25">
      <c r="A66" s="33" t="s">
        <v>140</v>
      </c>
      <c r="B66" s="34" t="s">
        <v>141</v>
      </c>
      <c r="C66" s="34" t="s">
        <v>71</v>
      </c>
      <c r="D66" s="35">
        <v>17</v>
      </c>
      <c r="E66" s="36"/>
      <c r="F66" s="37">
        <v>486000000</v>
      </c>
      <c r="G66" s="38">
        <v>428000000</v>
      </c>
      <c r="H66" s="38">
        <f>F66-G66</f>
        <v>58000000</v>
      </c>
      <c r="I66" s="39"/>
      <c r="J66" s="40"/>
      <c r="K66" s="41"/>
      <c r="L66" s="31"/>
    </row>
    <row r="67" spans="1:12" s="23" customFormat="1" ht="27" customHeight="1" x14ac:dyDescent="0.25">
      <c r="A67" s="348"/>
      <c r="B67" s="42" t="s">
        <v>95</v>
      </c>
      <c r="C67" s="43" t="s">
        <v>122</v>
      </c>
      <c r="D67" s="44" t="s">
        <v>97</v>
      </c>
      <c r="E67" s="43"/>
      <c r="F67" s="45"/>
      <c r="G67" s="46"/>
      <c r="H67" s="46"/>
      <c r="I67" s="47"/>
      <c r="J67" s="48"/>
      <c r="K67" s="49"/>
      <c r="L67" s="50"/>
    </row>
    <row r="68" spans="1:12" s="23" customFormat="1" ht="15" customHeight="1" x14ac:dyDescent="0.25">
      <c r="A68" s="349"/>
      <c r="B68" s="42" t="s">
        <v>98</v>
      </c>
      <c r="C68" s="43" t="s">
        <v>99</v>
      </c>
      <c r="D68" s="44" t="s">
        <v>100</v>
      </c>
      <c r="E68" s="43"/>
      <c r="F68" s="45"/>
      <c r="G68" s="46"/>
      <c r="H68" s="46"/>
      <c r="I68" s="47"/>
      <c r="J68" s="48"/>
      <c r="K68" s="49"/>
      <c r="L68" s="50"/>
    </row>
    <row r="69" spans="1:12" s="23" customFormat="1" ht="44.25" customHeight="1" x14ac:dyDescent="0.25">
      <c r="A69" s="349"/>
      <c r="B69" s="42" t="s">
        <v>101</v>
      </c>
      <c r="C69" s="43" t="s">
        <v>71</v>
      </c>
      <c r="D69" s="44">
        <v>17</v>
      </c>
      <c r="E69" s="43"/>
      <c r="F69" s="45"/>
      <c r="G69" s="46"/>
      <c r="H69" s="46"/>
      <c r="I69" s="47"/>
      <c r="J69" s="48"/>
      <c r="K69" s="49"/>
      <c r="L69" s="50"/>
    </row>
    <row r="70" spans="1:12" s="23" customFormat="1" ht="28.5" customHeight="1" x14ac:dyDescent="0.25">
      <c r="A70" s="349"/>
      <c r="B70" s="42" t="s">
        <v>102</v>
      </c>
      <c r="C70" s="43" t="s">
        <v>142</v>
      </c>
      <c r="D70" s="54">
        <v>1</v>
      </c>
      <c r="E70" s="55"/>
      <c r="F70" s="45"/>
      <c r="G70" s="46"/>
      <c r="H70" s="46"/>
      <c r="I70" s="47"/>
      <c r="J70" s="48"/>
      <c r="K70" s="49"/>
      <c r="L70" s="50"/>
    </row>
    <row r="71" spans="1:12" s="23" customFormat="1" ht="15" customHeight="1" x14ac:dyDescent="0.25">
      <c r="A71" s="350"/>
      <c r="B71" s="42" t="s">
        <v>104</v>
      </c>
      <c r="C71" s="43"/>
      <c r="D71" s="44"/>
      <c r="E71" s="43"/>
      <c r="F71" s="45"/>
      <c r="G71" s="46"/>
      <c r="H71" s="46"/>
      <c r="I71" s="47"/>
      <c r="J71" s="48"/>
      <c r="K71" s="49"/>
      <c r="L71" s="50"/>
    </row>
    <row r="72" spans="1:12" s="23" customFormat="1" ht="63.75" customHeight="1" x14ac:dyDescent="0.25">
      <c r="A72" s="51"/>
      <c r="B72" s="52" t="s">
        <v>124</v>
      </c>
      <c r="C72" s="52"/>
      <c r="D72" s="53"/>
      <c r="E72" s="52"/>
      <c r="F72" s="46"/>
      <c r="G72" s="46"/>
      <c r="H72" s="46"/>
      <c r="I72" s="47"/>
      <c r="J72" s="48"/>
      <c r="K72" s="49"/>
      <c r="L72" s="50"/>
    </row>
    <row r="73" spans="1:12" s="32" customFormat="1" ht="45" customHeight="1" x14ac:dyDescent="0.25">
      <c r="A73" s="33" t="s">
        <v>143</v>
      </c>
      <c r="B73" s="34" t="s">
        <v>144</v>
      </c>
      <c r="C73" s="34" t="s">
        <v>22</v>
      </c>
      <c r="D73" s="35">
        <v>200</v>
      </c>
      <c r="E73" s="36"/>
      <c r="F73" s="37">
        <v>453000000</v>
      </c>
      <c r="G73" s="38">
        <v>100000000</v>
      </c>
      <c r="H73" s="38">
        <f>F73-G73</f>
        <v>353000000</v>
      </c>
      <c r="I73" s="39"/>
      <c r="J73" s="40"/>
      <c r="K73" s="41"/>
      <c r="L73" s="31"/>
    </row>
    <row r="74" spans="1:12" s="23" customFormat="1" ht="26.25" customHeight="1" x14ac:dyDescent="0.25">
      <c r="A74" s="348"/>
      <c r="B74" s="42" t="s">
        <v>95</v>
      </c>
      <c r="C74" s="43" t="s">
        <v>122</v>
      </c>
      <c r="D74" s="44" t="s">
        <v>97</v>
      </c>
      <c r="E74" s="43"/>
      <c r="F74" s="45"/>
      <c r="G74" s="46"/>
      <c r="H74" s="46"/>
      <c r="I74" s="47"/>
      <c r="J74" s="48"/>
      <c r="K74" s="49"/>
      <c r="L74" s="50"/>
    </row>
    <row r="75" spans="1:12" s="23" customFormat="1" ht="15" customHeight="1" x14ac:dyDescent="0.25">
      <c r="A75" s="349"/>
      <c r="B75" s="42" t="s">
        <v>98</v>
      </c>
      <c r="C75" s="43" t="s">
        <v>99</v>
      </c>
      <c r="D75" s="44" t="s">
        <v>100</v>
      </c>
      <c r="E75" s="43"/>
      <c r="F75" s="45"/>
      <c r="G75" s="46"/>
      <c r="H75" s="46"/>
      <c r="I75" s="47"/>
      <c r="J75" s="48"/>
      <c r="K75" s="49"/>
      <c r="L75" s="50"/>
    </row>
    <row r="76" spans="1:12" s="23" customFormat="1" ht="42.75" customHeight="1" x14ac:dyDescent="0.25">
      <c r="A76" s="349"/>
      <c r="B76" s="42" t="s">
        <v>101</v>
      </c>
      <c r="C76" s="43" t="s">
        <v>22</v>
      </c>
      <c r="D76" s="44">
        <v>200</v>
      </c>
      <c r="E76" s="43"/>
      <c r="F76" s="45"/>
      <c r="G76" s="46"/>
      <c r="H76" s="46"/>
      <c r="I76" s="47"/>
      <c r="J76" s="48"/>
      <c r="K76" s="49"/>
      <c r="L76" s="50"/>
    </row>
    <row r="77" spans="1:12" s="23" customFormat="1" ht="27.75" customHeight="1" x14ac:dyDescent="0.25">
      <c r="A77" s="349"/>
      <c r="B77" s="42" t="s">
        <v>102</v>
      </c>
      <c r="C77" s="43" t="s">
        <v>145</v>
      </c>
      <c r="D77" s="54">
        <v>1</v>
      </c>
      <c r="E77" s="55"/>
      <c r="F77" s="45"/>
      <c r="G77" s="46"/>
      <c r="H77" s="46"/>
      <c r="I77" s="47"/>
      <c r="J77" s="48"/>
      <c r="K77" s="49"/>
      <c r="L77" s="50"/>
    </row>
    <row r="78" spans="1:12" s="23" customFormat="1" ht="26.25" customHeight="1" x14ac:dyDescent="0.25">
      <c r="A78" s="350"/>
      <c r="B78" s="42" t="s">
        <v>104</v>
      </c>
      <c r="C78" s="43" t="s">
        <v>146</v>
      </c>
      <c r="D78" s="44"/>
      <c r="E78" s="43"/>
      <c r="F78" s="45"/>
      <c r="G78" s="46"/>
      <c r="H78" s="46"/>
      <c r="I78" s="47"/>
      <c r="J78" s="48"/>
      <c r="K78" s="49"/>
      <c r="L78" s="50"/>
    </row>
    <row r="79" spans="1:12" s="23" customFormat="1" ht="66" customHeight="1" x14ac:dyDescent="0.25">
      <c r="A79" s="51"/>
      <c r="B79" s="52" t="s">
        <v>124</v>
      </c>
      <c r="C79" s="52"/>
      <c r="D79" s="53"/>
      <c r="E79" s="52"/>
      <c r="F79" s="46"/>
      <c r="G79" s="46"/>
      <c r="H79" s="46"/>
      <c r="I79" s="47"/>
      <c r="J79" s="48"/>
      <c r="K79" s="49"/>
      <c r="L79" s="50"/>
    </row>
    <row r="80" spans="1:12" s="32" customFormat="1" ht="38.25" customHeight="1" x14ac:dyDescent="0.25">
      <c r="A80" s="33" t="s">
        <v>147</v>
      </c>
      <c r="B80" s="34" t="s">
        <v>148</v>
      </c>
      <c r="C80" s="34" t="s">
        <v>70</v>
      </c>
      <c r="D80" s="35">
        <v>11</v>
      </c>
      <c r="E80" s="36"/>
      <c r="F80" s="37">
        <v>759000000</v>
      </c>
      <c r="G80" s="38">
        <v>40000000</v>
      </c>
      <c r="H80" s="38">
        <f>F80-G80</f>
        <v>719000000</v>
      </c>
      <c r="I80" s="39"/>
      <c r="J80" s="40"/>
      <c r="K80" s="41"/>
      <c r="L80" s="31"/>
    </row>
    <row r="81" spans="1:12" s="23" customFormat="1" ht="27" customHeight="1" x14ac:dyDescent="0.25">
      <c r="A81" s="348"/>
      <c r="B81" s="42" t="s">
        <v>95</v>
      </c>
      <c r="C81" s="43" t="s">
        <v>122</v>
      </c>
      <c r="D81" s="44" t="s">
        <v>97</v>
      </c>
      <c r="E81" s="43"/>
      <c r="F81" s="45"/>
      <c r="G81" s="46"/>
      <c r="H81" s="46"/>
      <c r="I81" s="47"/>
      <c r="J81" s="48"/>
      <c r="K81" s="49"/>
      <c r="L81" s="50"/>
    </row>
    <row r="82" spans="1:12" s="23" customFormat="1" ht="15" customHeight="1" x14ac:dyDescent="0.25">
      <c r="A82" s="349"/>
      <c r="B82" s="42" t="s">
        <v>98</v>
      </c>
      <c r="C82" s="43" t="s">
        <v>99</v>
      </c>
      <c r="D82" s="44" t="s">
        <v>100</v>
      </c>
      <c r="E82" s="43"/>
      <c r="F82" s="45"/>
      <c r="G82" s="46"/>
      <c r="H82" s="46"/>
      <c r="I82" s="47"/>
      <c r="J82" s="48"/>
      <c r="K82" s="49"/>
      <c r="L82" s="50"/>
    </row>
    <row r="83" spans="1:12" s="23" customFormat="1" ht="36" customHeight="1" x14ac:dyDescent="0.25">
      <c r="A83" s="349"/>
      <c r="B83" s="42" t="s">
        <v>101</v>
      </c>
      <c r="C83" s="43" t="s">
        <v>70</v>
      </c>
      <c r="D83" s="44">
        <v>11</v>
      </c>
      <c r="E83" s="43"/>
      <c r="F83" s="45"/>
      <c r="G83" s="46"/>
      <c r="H83" s="46"/>
      <c r="I83" s="47"/>
      <c r="J83" s="48"/>
      <c r="K83" s="49"/>
      <c r="L83" s="50"/>
    </row>
    <row r="84" spans="1:12" s="23" customFormat="1" ht="24.75" customHeight="1" x14ac:dyDescent="0.25">
      <c r="A84" s="349"/>
      <c r="B84" s="42" t="s">
        <v>102</v>
      </c>
      <c r="C84" s="43" t="s">
        <v>138</v>
      </c>
      <c r="D84" s="54">
        <v>1</v>
      </c>
      <c r="E84" s="55"/>
      <c r="F84" s="45"/>
      <c r="G84" s="46"/>
      <c r="H84" s="46"/>
      <c r="I84" s="47"/>
      <c r="J84" s="48"/>
      <c r="K84" s="49"/>
      <c r="L84" s="50"/>
    </row>
    <row r="85" spans="1:12" s="23" customFormat="1" ht="27" customHeight="1" x14ac:dyDescent="0.25">
      <c r="A85" s="350"/>
      <c r="B85" s="42" t="s">
        <v>104</v>
      </c>
      <c r="C85" s="43" t="s">
        <v>146</v>
      </c>
      <c r="D85" s="44"/>
      <c r="E85" s="43"/>
      <c r="F85" s="45"/>
      <c r="G85" s="46"/>
      <c r="H85" s="46"/>
      <c r="I85" s="47"/>
      <c r="J85" s="48"/>
      <c r="K85" s="49"/>
      <c r="L85" s="50"/>
    </row>
    <row r="86" spans="1:12" s="23" customFormat="1" ht="66.75" customHeight="1" x14ac:dyDescent="0.25">
      <c r="A86" s="51"/>
      <c r="B86" s="52" t="s">
        <v>124</v>
      </c>
      <c r="C86" s="52"/>
      <c r="D86" s="53"/>
      <c r="E86" s="52"/>
      <c r="F86" s="46"/>
      <c r="G86" s="46"/>
      <c r="H86" s="46"/>
      <c r="I86" s="47"/>
      <c r="J86" s="48"/>
      <c r="K86" s="49"/>
      <c r="L86" s="50"/>
    </row>
    <row r="87" spans="1:12" s="32" customFormat="1" ht="18" customHeight="1" x14ac:dyDescent="0.25">
      <c r="A87" s="24">
        <v>1.1000000000000001</v>
      </c>
      <c r="B87" s="25" t="s">
        <v>12</v>
      </c>
      <c r="C87" s="25" t="s">
        <v>3</v>
      </c>
      <c r="D87" s="26">
        <v>74</v>
      </c>
      <c r="E87" s="25" t="s">
        <v>92</v>
      </c>
      <c r="F87" s="27">
        <f>SUM(F88:F101)</f>
        <v>971000000</v>
      </c>
      <c r="G87" s="27">
        <f>SUM(G88:G101)</f>
        <v>450000000</v>
      </c>
      <c r="H87" s="27">
        <f>SUM(H88:H101)</f>
        <v>521000000</v>
      </c>
      <c r="I87" s="28"/>
      <c r="J87" s="29"/>
      <c r="K87" s="30"/>
      <c r="L87" s="31"/>
    </row>
    <row r="88" spans="1:12" s="32" customFormat="1" ht="45.75" customHeight="1" x14ac:dyDescent="0.25">
      <c r="A88" s="33" t="s">
        <v>149</v>
      </c>
      <c r="B88" s="34" t="s">
        <v>150</v>
      </c>
      <c r="C88" s="34" t="s">
        <v>81</v>
      </c>
      <c r="D88" s="35">
        <v>20</v>
      </c>
      <c r="E88" s="36"/>
      <c r="F88" s="37">
        <v>607000000</v>
      </c>
      <c r="G88" s="38">
        <v>250000000</v>
      </c>
      <c r="H88" s="38">
        <f>F88-G88</f>
        <v>357000000</v>
      </c>
      <c r="I88" s="39"/>
      <c r="J88" s="40"/>
      <c r="K88" s="41"/>
      <c r="L88" s="31"/>
    </row>
    <row r="89" spans="1:12" s="23" customFormat="1" ht="25.5" customHeight="1" x14ac:dyDescent="0.25">
      <c r="A89" s="348"/>
      <c r="B89" s="42" t="s">
        <v>95</v>
      </c>
      <c r="C89" s="43" t="s">
        <v>151</v>
      </c>
      <c r="D89" s="44" t="s">
        <v>152</v>
      </c>
      <c r="E89" s="43"/>
      <c r="F89" s="45"/>
      <c r="G89" s="46"/>
      <c r="H89" s="46"/>
      <c r="I89" s="47"/>
      <c r="J89" s="48"/>
      <c r="K89" s="49"/>
      <c r="L89" s="50"/>
    </row>
    <row r="90" spans="1:12" s="23" customFormat="1" ht="13.5" customHeight="1" x14ac:dyDescent="0.25">
      <c r="A90" s="349"/>
      <c r="B90" s="42" t="s">
        <v>98</v>
      </c>
      <c r="C90" s="43" t="s">
        <v>99</v>
      </c>
      <c r="D90" s="44" t="s">
        <v>100</v>
      </c>
      <c r="E90" s="43"/>
      <c r="F90" s="45"/>
      <c r="G90" s="46"/>
      <c r="H90" s="46"/>
      <c r="I90" s="47"/>
      <c r="J90" s="48"/>
      <c r="K90" s="49"/>
      <c r="L90" s="50"/>
    </row>
    <row r="91" spans="1:12" s="23" customFormat="1" ht="42" customHeight="1" x14ac:dyDescent="0.25">
      <c r="A91" s="349"/>
      <c r="B91" s="42" t="s">
        <v>101</v>
      </c>
      <c r="C91" s="43" t="s">
        <v>81</v>
      </c>
      <c r="D91" s="44">
        <v>20</v>
      </c>
      <c r="E91" s="43"/>
      <c r="F91" s="45"/>
      <c r="G91" s="46"/>
      <c r="H91" s="46"/>
      <c r="I91" s="47"/>
      <c r="J91" s="48"/>
      <c r="K91" s="49"/>
      <c r="L91" s="50"/>
    </row>
    <row r="92" spans="1:12" s="23" customFormat="1" ht="27" customHeight="1" x14ac:dyDescent="0.25">
      <c r="A92" s="349"/>
      <c r="B92" s="42" t="s">
        <v>102</v>
      </c>
      <c r="C92" s="43" t="s">
        <v>153</v>
      </c>
      <c r="D92" s="54">
        <v>1</v>
      </c>
      <c r="E92" s="55"/>
      <c r="F92" s="45"/>
      <c r="G92" s="46"/>
      <c r="H92" s="46"/>
      <c r="I92" s="47"/>
      <c r="J92" s="48"/>
      <c r="K92" s="49"/>
      <c r="L92" s="50"/>
    </row>
    <row r="93" spans="1:12" s="23" customFormat="1" ht="29.25" customHeight="1" x14ac:dyDescent="0.25">
      <c r="A93" s="350"/>
      <c r="B93" s="42" t="s">
        <v>104</v>
      </c>
      <c r="C93" s="43" t="s">
        <v>134</v>
      </c>
      <c r="D93" s="44"/>
      <c r="E93" s="43"/>
      <c r="F93" s="45"/>
      <c r="G93" s="46"/>
      <c r="H93" s="46"/>
      <c r="I93" s="47"/>
      <c r="J93" s="48"/>
      <c r="K93" s="49"/>
      <c r="L93" s="50"/>
    </row>
    <row r="94" spans="1:12" s="23" customFormat="1" ht="84.75" customHeight="1" x14ac:dyDescent="0.25">
      <c r="A94" s="51"/>
      <c r="B94" s="52" t="s">
        <v>154</v>
      </c>
      <c r="C94" s="52"/>
      <c r="D94" s="53"/>
      <c r="E94" s="52"/>
      <c r="F94" s="46"/>
      <c r="G94" s="46"/>
      <c r="H94" s="46"/>
      <c r="I94" s="47"/>
      <c r="J94" s="48"/>
      <c r="K94" s="49"/>
      <c r="L94" s="50"/>
    </row>
    <row r="95" spans="1:12" s="32" customFormat="1" ht="51" customHeight="1" x14ac:dyDescent="0.25">
      <c r="A95" s="33" t="s">
        <v>155</v>
      </c>
      <c r="B95" s="34" t="s">
        <v>156</v>
      </c>
      <c r="C95" s="34" t="s">
        <v>80</v>
      </c>
      <c r="D95" s="35">
        <v>20</v>
      </c>
      <c r="E95" s="36"/>
      <c r="F95" s="37">
        <v>364000000</v>
      </c>
      <c r="G95" s="38">
        <v>200000000</v>
      </c>
      <c r="H95" s="38">
        <f>F95-G95</f>
        <v>164000000</v>
      </c>
      <c r="I95" s="39"/>
      <c r="J95" s="40"/>
      <c r="K95" s="41"/>
      <c r="L95" s="31"/>
    </row>
    <row r="96" spans="1:12" s="23" customFormat="1" ht="25.5" customHeight="1" x14ac:dyDescent="0.25">
      <c r="A96" s="348"/>
      <c r="B96" s="42" t="s">
        <v>95</v>
      </c>
      <c r="C96" s="43" t="s">
        <v>151</v>
      </c>
      <c r="D96" s="44" t="s">
        <v>152</v>
      </c>
      <c r="E96" s="43"/>
      <c r="F96" s="45"/>
      <c r="G96" s="46"/>
      <c r="H96" s="46"/>
      <c r="I96" s="47"/>
      <c r="J96" s="48"/>
      <c r="K96" s="49"/>
      <c r="L96" s="50"/>
    </row>
    <row r="97" spans="1:12" s="23" customFormat="1" ht="15" customHeight="1" x14ac:dyDescent="0.25">
      <c r="A97" s="349"/>
      <c r="B97" s="42" t="s">
        <v>98</v>
      </c>
      <c r="C97" s="43" t="s">
        <v>99</v>
      </c>
      <c r="D97" s="44" t="s">
        <v>100</v>
      </c>
      <c r="E97" s="43"/>
      <c r="F97" s="45"/>
      <c r="G97" s="46"/>
      <c r="H97" s="46"/>
      <c r="I97" s="47"/>
      <c r="J97" s="48"/>
      <c r="K97" s="49"/>
      <c r="L97" s="50"/>
    </row>
    <row r="98" spans="1:12" s="23" customFormat="1" ht="50.25" customHeight="1" x14ac:dyDescent="0.25">
      <c r="A98" s="349"/>
      <c r="B98" s="42" t="s">
        <v>101</v>
      </c>
      <c r="C98" s="43" t="s">
        <v>80</v>
      </c>
      <c r="D98" s="44">
        <v>20</v>
      </c>
      <c r="E98" s="43"/>
      <c r="F98" s="45"/>
      <c r="G98" s="46"/>
      <c r="H98" s="46"/>
      <c r="I98" s="47"/>
      <c r="J98" s="48"/>
      <c r="K98" s="49"/>
      <c r="L98" s="50"/>
    </row>
    <row r="99" spans="1:12" s="23" customFormat="1" ht="24.75" customHeight="1" x14ac:dyDescent="0.25">
      <c r="A99" s="349"/>
      <c r="B99" s="42" t="s">
        <v>102</v>
      </c>
      <c r="C99" s="43" t="s">
        <v>153</v>
      </c>
      <c r="D99" s="54">
        <v>1</v>
      </c>
      <c r="E99" s="55"/>
      <c r="F99" s="45"/>
      <c r="G99" s="46"/>
      <c r="H99" s="46"/>
      <c r="I99" s="47"/>
      <c r="J99" s="48"/>
      <c r="K99" s="49"/>
      <c r="L99" s="50"/>
    </row>
    <row r="100" spans="1:12" s="23" customFormat="1" ht="24" customHeight="1" x14ac:dyDescent="0.25">
      <c r="A100" s="350"/>
      <c r="B100" s="42" t="s">
        <v>104</v>
      </c>
      <c r="C100" s="43" t="s">
        <v>134</v>
      </c>
      <c r="D100" s="44"/>
      <c r="E100" s="43"/>
      <c r="F100" s="45"/>
      <c r="G100" s="46"/>
      <c r="H100" s="46"/>
      <c r="I100" s="47"/>
      <c r="J100" s="48"/>
      <c r="K100" s="49"/>
      <c r="L100" s="50"/>
    </row>
    <row r="101" spans="1:12" s="23" customFormat="1" ht="64.5" customHeight="1" thickBot="1" x14ac:dyDescent="0.3">
      <c r="A101" s="58"/>
      <c r="B101" s="59" t="s">
        <v>124</v>
      </c>
      <c r="C101" s="59"/>
      <c r="D101" s="60"/>
      <c r="E101" s="59"/>
      <c r="F101" s="61"/>
      <c r="G101" s="61"/>
      <c r="H101" s="61"/>
      <c r="I101" s="62"/>
      <c r="J101" s="63"/>
      <c r="K101" s="64"/>
      <c r="L101" s="65"/>
    </row>
    <row r="102" spans="1:12" s="32" customFormat="1" ht="30" customHeight="1" thickTop="1" x14ac:dyDescent="0.25">
      <c r="A102" s="24">
        <v>1.8</v>
      </c>
      <c r="B102" s="25" t="s">
        <v>73</v>
      </c>
      <c r="C102" s="25" t="s">
        <v>2</v>
      </c>
      <c r="D102" s="26">
        <v>74</v>
      </c>
      <c r="E102" s="25" t="s">
        <v>92</v>
      </c>
      <c r="F102" s="27">
        <f>SUM(F103:F123)</f>
        <v>935000000</v>
      </c>
      <c r="G102" s="27">
        <f>SUM(G103:G123)</f>
        <v>235000000</v>
      </c>
      <c r="H102" s="27">
        <f>SUM(H103:H123)</f>
        <v>700000000</v>
      </c>
      <c r="I102" s="28"/>
      <c r="J102" s="29"/>
      <c r="K102" s="30"/>
      <c r="L102" s="31"/>
    </row>
    <row r="103" spans="1:12" s="32" customFormat="1" ht="34.5" customHeight="1" x14ac:dyDescent="0.25">
      <c r="A103" s="33" t="s">
        <v>157</v>
      </c>
      <c r="B103" s="98" t="s">
        <v>347</v>
      </c>
      <c r="C103" s="34" t="s">
        <v>75</v>
      </c>
      <c r="D103" s="66">
        <v>0.74</v>
      </c>
      <c r="E103" s="67"/>
      <c r="F103" s="37">
        <v>425000000</v>
      </c>
      <c r="G103" s="38">
        <v>100000000</v>
      </c>
      <c r="H103" s="38">
        <f>F103-G103</f>
        <v>325000000</v>
      </c>
      <c r="I103" s="39"/>
      <c r="J103" s="40"/>
      <c r="K103" s="41"/>
      <c r="L103" s="31"/>
    </row>
    <row r="104" spans="1:12" s="23" customFormat="1" ht="15" customHeight="1" x14ac:dyDescent="0.25">
      <c r="A104" s="348"/>
      <c r="B104" s="42" t="s">
        <v>95</v>
      </c>
      <c r="C104" s="43" t="s">
        <v>158</v>
      </c>
      <c r="D104" s="44" t="s">
        <v>152</v>
      </c>
      <c r="E104" s="43"/>
      <c r="F104" s="45"/>
      <c r="G104" s="46"/>
      <c r="H104" s="46"/>
      <c r="I104" s="47"/>
      <c r="J104" s="48"/>
      <c r="K104" s="49"/>
      <c r="L104" s="50"/>
    </row>
    <row r="105" spans="1:12" s="23" customFormat="1" ht="15" customHeight="1" x14ac:dyDescent="0.25">
      <c r="A105" s="349"/>
      <c r="B105" s="42" t="s">
        <v>98</v>
      </c>
      <c r="C105" s="43" t="s">
        <v>99</v>
      </c>
      <c r="D105" s="44" t="s">
        <v>100</v>
      </c>
      <c r="E105" s="43"/>
      <c r="F105" s="45"/>
      <c r="G105" s="46"/>
      <c r="H105" s="46"/>
      <c r="I105" s="47"/>
      <c r="J105" s="48"/>
      <c r="K105" s="49"/>
      <c r="L105" s="50"/>
    </row>
    <row r="106" spans="1:12" s="23" customFormat="1" ht="33" customHeight="1" x14ac:dyDescent="0.25">
      <c r="A106" s="349"/>
      <c r="B106" s="42" t="s">
        <v>101</v>
      </c>
      <c r="C106" s="43" t="s">
        <v>75</v>
      </c>
      <c r="D106" s="54">
        <v>0.74</v>
      </c>
      <c r="E106" s="55"/>
      <c r="F106" s="45"/>
      <c r="G106" s="46"/>
      <c r="H106" s="46"/>
      <c r="I106" s="47"/>
      <c r="J106" s="48"/>
      <c r="K106" s="49"/>
      <c r="L106" s="50"/>
    </row>
    <row r="107" spans="1:12" s="23" customFormat="1" ht="34.5" customHeight="1" x14ac:dyDescent="0.25">
      <c r="A107" s="349"/>
      <c r="B107" s="42" t="s">
        <v>102</v>
      </c>
      <c r="C107" s="43" t="s">
        <v>345</v>
      </c>
      <c r="D107" s="54">
        <v>1</v>
      </c>
      <c r="E107" s="55"/>
      <c r="F107" s="45"/>
      <c r="G107" s="46"/>
      <c r="H107" s="46"/>
      <c r="I107" s="47"/>
      <c r="J107" s="48"/>
      <c r="K107" s="49"/>
      <c r="L107" s="50"/>
    </row>
    <row r="108" spans="1:12" s="23" customFormat="1" ht="30.75" customHeight="1" x14ac:dyDescent="0.25">
      <c r="A108" s="350"/>
      <c r="B108" s="42" t="s">
        <v>104</v>
      </c>
      <c r="C108" s="43" t="s">
        <v>146</v>
      </c>
      <c r="D108" s="44"/>
      <c r="E108" s="43"/>
      <c r="F108" s="45"/>
      <c r="G108" s="46"/>
      <c r="H108" s="46"/>
      <c r="I108" s="47"/>
      <c r="J108" s="48"/>
      <c r="K108" s="49"/>
      <c r="L108" s="50"/>
    </row>
    <row r="109" spans="1:12" s="23" customFormat="1" ht="71.25" customHeight="1" x14ac:dyDescent="0.25">
      <c r="A109" s="51"/>
      <c r="B109" s="52" t="s">
        <v>124</v>
      </c>
      <c r="C109" s="52"/>
      <c r="D109" s="53"/>
      <c r="E109" s="52"/>
      <c r="F109" s="46"/>
      <c r="G109" s="46"/>
      <c r="H109" s="46"/>
      <c r="I109" s="47"/>
      <c r="J109" s="48"/>
      <c r="K109" s="49"/>
      <c r="L109" s="50"/>
    </row>
    <row r="110" spans="1:12" s="32" customFormat="1" ht="35.25" customHeight="1" x14ac:dyDescent="0.25">
      <c r="A110" s="33" t="s">
        <v>159</v>
      </c>
      <c r="B110" s="98" t="s">
        <v>348</v>
      </c>
      <c r="C110" s="34" t="s">
        <v>74</v>
      </c>
      <c r="D110" s="66">
        <v>0.74</v>
      </c>
      <c r="E110" s="67"/>
      <c r="F110" s="37">
        <v>267000000</v>
      </c>
      <c r="G110" s="38">
        <v>100000000</v>
      </c>
      <c r="H110" s="38">
        <f>F110-G110</f>
        <v>167000000</v>
      </c>
      <c r="I110" s="39"/>
      <c r="J110" s="40"/>
      <c r="K110" s="41"/>
      <c r="L110" s="31"/>
    </row>
    <row r="111" spans="1:12" s="23" customFormat="1" ht="15" customHeight="1" x14ac:dyDescent="0.25">
      <c r="A111" s="348"/>
      <c r="B111" s="42" t="s">
        <v>95</v>
      </c>
      <c r="C111" s="43" t="s">
        <v>158</v>
      </c>
      <c r="D111" s="44" t="s">
        <v>152</v>
      </c>
      <c r="E111" s="43"/>
      <c r="F111" s="45"/>
      <c r="G111" s="46"/>
      <c r="H111" s="46"/>
      <c r="I111" s="47"/>
      <c r="J111" s="48"/>
      <c r="K111" s="49"/>
      <c r="L111" s="50"/>
    </row>
    <row r="112" spans="1:12" s="23" customFormat="1" ht="15" customHeight="1" x14ac:dyDescent="0.25">
      <c r="A112" s="349"/>
      <c r="B112" s="42" t="s">
        <v>98</v>
      </c>
      <c r="C112" s="43" t="s">
        <v>99</v>
      </c>
      <c r="D112" s="44" t="s">
        <v>100</v>
      </c>
      <c r="E112" s="43"/>
      <c r="F112" s="45"/>
      <c r="G112" s="46"/>
      <c r="H112" s="46"/>
      <c r="I112" s="47"/>
      <c r="J112" s="48"/>
      <c r="K112" s="49"/>
      <c r="L112" s="50"/>
    </row>
    <row r="113" spans="1:12" s="23" customFormat="1" ht="33.75" customHeight="1" x14ac:dyDescent="0.25">
      <c r="A113" s="349"/>
      <c r="B113" s="42" t="s">
        <v>101</v>
      </c>
      <c r="C113" s="43" t="s">
        <v>74</v>
      </c>
      <c r="D113" s="54">
        <v>0.74</v>
      </c>
      <c r="E113" s="55"/>
      <c r="F113" s="45"/>
      <c r="G113" s="46"/>
      <c r="H113" s="46"/>
      <c r="I113" s="47"/>
      <c r="J113" s="48"/>
      <c r="K113" s="49"/>
      <c r="L113" s="50"/>
    </row>
    <row r="114" spans="1:12" s="23" customFormat="1" ht="25.5" customHeight="1" x14ac:dyDescent="0.25">
      <c r="A114" s="349"/>
      <c r="B114" s="42" t="s">
        <v>102</v>
      </c>
      <c r="C114" s="43" t="s">
        <v>160</v>
      </c>
      <c r="D114" s="54">
        <v>1</v>
      </c>
      <c r="E114" s="55"/>
      <c r="F114" s="45"/>
      <c r="G114" s="46"/>
      <c r="H114" s="46"/>
      <c r="I114" s="47"/>
      <c r="J114" s="48"/>
      <c r="K114" s="49"/>
      <c r="L114" s="50"/>
    </row>
    <row r="115" spans="1:12" s="23" customFormat="1" ht="15.75" customHeight="1" x14ac:dyDescent="0.25">
      <c r="A115" s="350"/>
      <c r="B115" s="42" t="s">
        <v>104</v>
      </c>
      <c r="C115" s="43" t="s">
        <v>161</v>
      </c>
      <c r="D115" s="44"/>
      <c r="E115" s="43"/>
      <c r="F115" s="45"/>
      <c r="G115" s="46"/>
      <c r="H115" s="46"/>
      <c r="I115" s="47"/>
      <c r="J115" s="48"/>
      <c r="K115" s="49"/>
      <c r="L115" s="50"/>
    </row>
    <row r="116" spans="1:12" s="23" customFormat="1" ht="69.75" customHeight="1" x14ac:dyDescent="0.25">
      <c r="A116" s="51"/>
      <c r="B116" s="52" t="s">
        <v>124</v>
      </c>
      <c r="C116" s="52"/>
      <c r="D116" s="53"/>
      <c r="E116" s="52"/>
      <c r="F116" s="46"/>
      <c r="G116" s="46"/>
      <c r="H116" s="46"/>
      <c r="I116" s="47"/>
      <c r="J116" s="48"/>
      <c r="K116" s="49"/>
      <c r="L116" s="50"/>
    </row>
    <row r="117" spans="1:12" s="32" customFormat="1" ht="33" customHeight="1" x14ac:dyDescent="0.25">
      <c r="A117" s="33" t="s">
        <v>162</v>
      </c>
      <c r="B117" s="34" t="s">
        <v>163</v>
      </c>
      <c r="C117" s="34" t="s">
        <v>23</v>
      </c>
      <c r="D117" s="35">
        <v>74</v>
      </c>
      <c r="E117" s="36"/>
      <c r="F117" s="37">
        <v>243000000</v>
      </c>
      <c r="G117" s="38">
        <v>35000000</v>
      </c>
      <c r="H117" s="38">
        <f>F117-G117</f>
        <v>208000000</v>
      </c>
      <c r="I117" s="39"/>
      <c r="J117" s="40"/>
      <c r="K117" s="41"/>
      <c r="L117" s="57" t="s">
        <v>137</v>
      </c>
    </row>
    <row r="118" spans="1:12" s="23" customFormat="1" ht="28.5" customHeight="1" x14ac:dyDescent="0.25">
      <c r="A118" s="348"/>
      <c r="B118" s="42" t="s">
        <v>95</v>
      </c>
      <c r="C118" s="43" t="s">
        <v>158</v>
      </c>
      <c r="D118" s="44" t="s">
        <v>152</v>
      </c>
      <c r="E118" s="43"/>
      <c r="F118" s="45"/>
      <c r="G118" s="46"/>
      <c r="H118" s="46"/>
      <c r="I118" s="47"/>
      <c r="J118" s="48"/>
      <c r="K118" s="49"/>
      <c r="L118" s="50"/>
    </row>
    <row r="119" spans="1:12" s="23" customFormat="1" ht="15" customHeight="1" x14ac:dyDescent="0.25">
      <c r="A119" s="349"/>
      <c r="B119" s="42" t="s">
        <v>98</v>
      </c>
      <c r="C119" s="43" t="s">
        <v>99</v>
      </c>
      <c r="D119" s="44" t="s">
        <v>100</v>
      </c>
      <c r="E119" s="43"/>
      <c r="F119" s="45"/>
      <c r="G119" s="46"/>
      <c r="H119" s="46"/>
      <c r="I119" s="47"/>
      <c r="J119" s="48"/>
      <c r="K119" s="49"/>
      <c r="L119" s="50"/>
    </row>
    <row r="120" spans="1:12" s="23" customFormat="1" ht="36" customHeight="1" x14ac:dyDescent="0.25">
      <c r="A120" s="349"/>
      <c r="B120" s="42" t="s">
        <v>101</v>
      </c>
      <c r="C120" s="43" t="s">
        <v>23</v>
      </c>
      <c r="D120" s="44">
        <v>74</v>
      </c>
      <c r="E120" s="43"/>
      <c r="F120" s="45"/>
      <c r="G120" s="46"/>
      <c r="H120" s="46"/>
      <c r="I120" s="47"/>
      <c r="J120" s="48"/>
      <c r="K120" s="49"/>
      <c r="L120" s="50"/>
    </row>
    <row r="121" spans="1:12" s="23" customFormat="1" ht="43.5" customHeight="1" x14ac:dyDescent="0.25">
      <c r="A121" s="349"/>
      <c r="B121" s="42" t="s">
        <v>102</v>
      </c>
      <c r="C121" s="43" t="s">
        <v>164</v>
      </c>
      <c r="D121" s="54">
        <v>1</v>
      </c>
      <c r="E121" s="55"/>
      <c r="F121" s="45"/>
      <c r="G121" s="46"/>
      <c r="H121" s="46"/>
      <c r="I121" s="47"/>
      <c r="J121" s="48"/>
      <c r="K121" s="49"/>
      <c r="L121" s="50"/>
    </row>
    <row r="122" spans="1:12" s="23" customFormat="1" ht="15" customHeight="1" x14ac:dyDescent="0.25">
      <c r="A122" s="350"/>
      <c r="B122" s="42" t="s">
        <v>104</v>
      </c>
      <c r="C122" s="43"/>
      <c r="D122" s="44"/>
      <c r="E122" s="43"/>
      <c r="F122" s="45"/>
      <c r="G122" s="46"/>
      <c r="H122" s="46"/>
      <c r="I122" s="47"/>
      <c r="J122" s="48"/>
      <c r="K122" s="49"/>
      <c r="L122" s="50"/>
    </row>
    <row r="123" spans="1:12" s="23" customFormat="1" ht="71.25" customHeight="1" x14ac:dyDescent="0.25">
      <c r="A123" s="51"/>
      <c r="B123" s="52" t="s">
        <v>124</v>
      </c>
      <c r="C123" s="52"/>
      <c r="D123" s="53"/>
      <c r="E123" s="52"/>
      <c r="F123" s="46"/>
      <c r="G123" s="46"/>
      <c r="H123" s="46"/>
      <c r="I123" s="47"/>
      <c r="J123" s="48"/>
      <c r="K123" s="49"/>
      <c r="L123" s="50"/>
    </row>
    <row r="124" spans="1:12" s="32" customFormat="1" ht="30" customHeight="1" x14ac:dyDescent="0.25">
      <c r="A124" s="24">
        <v>1.9</v>
      </c>
      <c r="B124" s="25" t="s">
        <v>76</v>
      </c>
      <c r="C124" s="25" t="s">
        <v>4</v>
      </c>
      <c r="D124" s="26">
        <v>54</v>
      </c>
      <c r="E124" s="25" t="s">
        <v>92</v>
      </c>
      <c r="F124" s="27">
        <f>SUM(F125:F152)</f>
        <v>1986000000</v>
      </c>
      <c r="G124" s="27">
        <f>SUM(G125:G152)</f>
        <v>680000000</v>
      </c>
      <c r="H124" s="27">
        <f>SUM(H125:H152)</f>
        <v>1306000000</v>
      </c>
      <c r="I124" s="28"/>
      <c r="J124" s="29"/>
      <c r="K124" s="30"/>
      <c r="L124" s="31"/>
    </row>
    <row r="125" spans="1:12" s="32" customFormat="1" ht="42" customHeight="1" x14ac:dyDescent="0.25">
      <c r="A125" s="33" t="s">
        <v>165</v>
      </c>
      <c r="B125" s="34" t="s">
        <v>166</v>
      </c>
      <c r="C125" s="34" t="s">
        <v>24</v>
      </c>
      <c r="D125" s="35">
        <v>2</v>
      </c>
      <c r="E125" s="36"/>
      <c r="F125" s="37">
        <v>580000000</v>
      </c>
      <c r="G125" s="38">
        <v>580000000</v>
      </c>
      <c r="H125" s="38">
        <f>F125-G125</f>
        <v>0</v>
      </c>
      <c r="I125" s="39"/>
      <c r="J125" s="40"/>
      <c r="K125" s="41"/>
      <c r="L125" s="31"/>
    </row>
    <row r="126" spans="1:12" s="23" customFormat="1" ht="27" customHeight="1" x14ac:dyDescent="0.25">
      <c r="A126" s="348"/>
      <c r="B126" s="42" t="s">
        <v>95</v>
      </c>
      <c r="C126" s="43" t="s">
        <v>167</v>
      </c>
      <c r="D126" s="44" t="s">
        <v>97</v>
      </c>
      <c r="E126" s="43"/>
      <c r="F126" s="45"/>
      <c r="G126" s="46"/>
      <c r="H126" s="46"/>
      <c r="I126" s="47"/>
      <c r="J126" s="48"/>
      <c r="K126" s="49"/>
      <c r="L126" s="50"/>
    </row>
    <row r="127" spans="1:12" s="23" customFormat="1" ht="15" customHeight="1" x14ac:dyDescent="0.25">
      <c r="A127" s="349"/>
      <c r="B127" s="42" t="s">
        <v>98</v>
      </c>
      <c r="C127" s="43"/>
      <c r="D127" s="44" t="s">
        <v>100</v>
      </c>
      <c r="E127" s="43"/>
      <c r="F127" s="45"/>
      <c r="G127" s="46"/>
      <c r="H127" s="46"/>
      <c r="I127" s="47"/>
      <c r="J127" s="48"/>
      <c r="K127" s="49"/>
      <c r="L127" s="50"/>
    </row>
    <row r="128" spans="1:12" s="23" customFormat="1" ht="40.5" customHeight="1" x14ac:dyDescent="0.25">
      <c r="A128" s="349"/>
      <c r="B128" s="42" t="s">
        <v>101</v>
      </c>
      <c r="C128" s="43" t="s">
        <v>24</v>
      </c>
      <c r="D128" s="44">
        <v>2</v>
      </c>
      <c r="E128" s="43"/>
      <c r="F128" s="45"/>
      <c r="G128" s="46"/>
      <c r="H128" s="46"/>
      <c r="I128" s="47"/>
      <c r="J128" s="48"/>
      <c r="K128" s="49"/>
      <c r="L128" s="50"/>
    </row>
    <row r="129" spans="1:12" s="23" customFormat="1" ht="15" customHeight="1" x14ac:dyDescent="0.25">
      <c r="A129" s="349"/>
      <c r="B129" s="42" t="s">
        <v>102</v>
      </c>
      <c r="C129" s="43"/>
      <c r="D129" s="44"/>
      <c r="E129" s="43"/>
      <c r="F129" s="45"/>
      <c r="G129" s="46"/>
      <c r="H129" s="46"/>
      <c r="I129" s="47"/>
      <c r="J129" s="48"/>
      <c r="K129" s="49"/>
      <c r="L129" s="50"/>
    </row>
    <row r="130" spans="1:12" s="23" customFormat="1" ht="15" customHeight="1" x14ac:dyDescent="0.25">
      <c r="A130" s="350"/>
      <c r="B130" s="42" t="s">
        <v>104</v>
      </c>
      <c r="C130" s="43"/>
      <c r="D130" s="44"/>
      <c r="E130" s="43"/>
      <c r="F130" s="45"/>
      <c r="G130" s="46"/>
      <c r="H130" s="46"/>
      <c r="I130" s="47"/>
      <c r="J130" s="48"/>
      <c r="K130" s="49"/>
      <c r="L130" s="50"/>
    </row>
    <row r="131" spans="1:12" s="23" customFormat="1" ht="85.5" customHeight="1" x14ac:dyDescent="0.25">
      <c r="A131" s="51"/>
      <c r="B131" s="52" t="s">
        <v>168</v>
      </c>
      <c r="C131" s="52"/>
      <c r="D131" s="53"/>
      <c r="E131" s="52"/>
      <c r="F131" s="46"/>
      <c r="G131" s="46"/>
      <c r="H131" s="46"/>
      <c r="I131" s="47"/>
      <c r="J131" s="48"/>
      <c r="K131" s="49"/>
      <c r="L131" s="50"/>
    </row>
    <row r="132" spans="1:12" s="32" customFormat="1" ht="58.5" customHeight="1" x14ac:dyDescent="0.25">
      <c r="A132" s="33" t="s">
        <v>169</v>
      </c>
      <c r="B132" s="34" t="s">
        <v>170</v>
      </c>
      <c r="C132" s="34" t="s">
        <v>77</v>
      </c>
      <c r="D132" s="35">
        <v>2</v>
      </c>
      <c r="E132" s="36"/>
      <c r="F132" s="37">
        <v>510000000</v>
      </c>
      <c r="G132" s="38">
        <v>100000000</v>
      </c>
      <c r="H132" s="38">
        <f>F132-G132</f>
        <v>410000000</v>
      </c>
      <c r="I132" s="39"/>
      <c r="J132" s="40"/>
      <c r="K132" s="41"/>
      <c r="L132" s="31"/>
    </row>
    <row r="133" spans="1:12" s="23" customFormat="1" ht="31.5" customHeight="1" x14ac:dyDescent="0.25">
      <c r="A133" s="348"/>
      <c r="B133" s="42" t="s">
        <v>95</v>
      </c>
      <c r="C133" s="43" t="s">
        <v>167</v>
      </c>
      <c r="D133" s="44" t="s">
        <v>97</v>
      </c>
      <c r="E133" s="43"/>
      <c r="F133" s="45"/>
      <c r="G133" s="46"/>
      <c r="H133" s="46"/>
      <c r="I133" s="47"/>
      <c r="J133" s="48"/>
      <c r="K133" s="49"/>
      <c r="L133" s="50"/>
    </row>
    <row r="134" spans="1:12" s="23" customFormat="1" ht="15" customHeight="1" x14ac:dyDescent="0.25">
      <c r="A134" s="349"/>
      <c r="B134" s="42" t="s">
        <v>98</v>
      </c>
      <c r="C134" s="43"/>
      <c r="D134" s="44" t="s">
        <v>100</v>
      </c>
      <c r="E134" s="43"/>
      <c r="F134" s="45"/>
      <c r="G134" s="46"/>
      <c r="H134" s="46"/>
      <c r="I134" s="47"/>
      <c r="J134" s="48"/>
      <c r="K134" s="49"/>
      <c r="L134" s="50"/>
    </row>
    <row r="135" spans="1:12" s="23" customFormat="1" ht="54.75" customHeight="1" x14ac:dyDescent="0.25">
      <c r="A135" s="349"/>
      <c r="B135" s="42" t="s">
        <v>101</v>
      </c>
      <c r="C135" s="43" t="s">
        <v>77</v>
      </c>
      <c r="D135" s="44">
        <v>2</v>
      </c>
      <c r="E135" s="43"/>
      <c r="F135" s="45"/>
      <c r="G135" s="46"/>
      <c r="H135" s="46"/>
      <c r="I135" s="47"/>
      <c r="J135" s="48"/>
      <c r="K135" s="49"/>
      <c r="L135" s="50"/>
    </row>
    <row r="136" spans="1:12" s="23" customFormat="1" ht="15" customHeight="1" x14ac:dyDescent="0.25">
      <c r="A136" s="349"/>
      <c r="B136" s="42" t="s">
        <v>102</v>
      </c>
      <c r="C136" s="43"/>
      <c r="D136" s="44"/>
      <c r="E136" s="43"/>
      <c r="F136" s="45"/>
      <c r="G136" s="46"/>
      <c r="H136" s="46"/>
      <c r="I136" s="47"/>
      <c r="J136" s="48"/>
      <c r="K136" s="49"/>
      <c r="L136" s="50"/>
    </row>
    <row r="137" spans="1:12" s="23" customFormat="1" ht="15" customHeight="1" x14ac:dyDescent="0.25">
      <c r="A137" s="350"/>
      <c r="B137" s="42" t="s">
        <v>104</v>
      </c>
      <c r="C137" s="43"/>
      <c r="D137" s="44"/>
      <c r="E137" s="43"/>
      <c r="F137" s="45"/>
      <c r="G137" s="46"/>
      <c r="H137" s="46"/>
      <c r="I137" s="47"/>
      <c r="J137" s="48"/>
      <c r="K137" s="49"/>
      <c r="L137" s="50"/>
    </row>
    <row r="138" spans="1:12" s="23" customFormat="1" ht="81" customHeight="1" x14ac:dyDescent="0.25">
      <c r="A138" s="51"/>
      <c r="B138" s="52" t="s">
        <v>171</v>
      </c>
      <c r="C138" s="52"/>
      <c r="D138" s="53"/>
      <c r="E138" s="52"/>
      <c r="F138" s="46"/>
      <c r="G138" s="46"/>
      <c r="H138" s="46"/>
      <c r="I138" s="47"/>
      <c r="J138" s="48"/>
      <c r="K138" s="49"/>
      <c r="L138" s="50"/>
    </row>
    <row r="139" spans="1:12" s="32" customFormat="1" ht="42.75" customHeight="1" x14ac:dyDescent="0.25">
      <c r="A139" s="33" t="s">
        <v>172</v>
      </c>
      <c r="B139" s="34" t="s">
        <v>173</v>
      </c>
      <c r="C139" s="34" t="s">
        <v>79</v>
      </c>
      <c r="D139" s="35">
        <v>1</v>
      </c>
      <c r="E139" s="36"/>
      <c r="F139" s="37">
        <v>216000000</v>
      </c>
      <c r="G139" s="38">
        <v>0</v>
      </c>
      <c r="H139" s="38">
        <f>F139-G139</f>
        <v>216000000</v>
      </c>
      <c r="I139" s="39"/>
      <c r="J139" s="40"/>
      <c r="K139" s="41"/>
      <c r="L139" s="31"/>
    </row>
    <row r="140" spans="1:12" s="23" customFormat="1" ht="27.75" customHeight="1" x14ac:dyDescent="0.25">
      <c r="A140" s="348"/>
      <c r="B140" s="42" t="s">
        <v>95</v>
      </c>
      <c r="C140" s="43" t="s">
        <v>167</v>
      </c>
      <c r="D140" s="44" t="s">
        <v>97</v>
      </c>
      <c r="E140" s="43"/>
      <c r="F140" s="45"/>
      <c r="G140" s="46"/>
      <c r="H140" s="46"/>
      <c r="I140" s="47"/>
      <c r="J140" s="48"/>
      <c r="K140" s="49"/>
      <c r="L140" s="50"/>
    </row>
    <row r="141" spans="1:12" s="23" customFormat="1" ht="15" customHeight="1" x14ac:dyDescent="0.25">
      <c r="A141" s="349"/>
      <c r="B141" s="42" t="s">
        <v>98</v>
      </c>
      <c r="C141" s="43"/>
      <c r="D141" s="44" t="s">
        <v>100</v>
      </c>
      <c r="E141" s="43"/>
      <c r="F141" s="45"/>
      <c r="G141" s="46"/>
      <c r="H141" s="46"/>
      <c r="I141" s="47"/>
      <c r="J141" s="48"/>
      <c r="K141" s="49"/>
      <c r="L141" s="50"/>
    </row>
    <row r="142" spans="1:12" s="23" customFormat="1" ht="42" customHeight="1" x14ac:dyDescent="0.25">
      <c r="A142" s="349"/>
      <c r="B142" s="42" t="s">
        <v>101</v>
      </c>
      <c r="C142" s="43" t="s">
        <v>79</v>
      </c>
      <c r="D142" s="44">
        <v>1</v>
      </c>
      <c r="E142" s="43"/>
      <c r="F142" s="45"/>
      <c r="G142" s="46"/>
      <c r="H142" s="46"/>
      <c r="I142" s="47"/>
      <c r="J142" s="48"/>
      <c r="K142" s="49"/>
      <c r="L142" s="50"/>
    </row>
    <row r="143" spans="1:12" s="23" customFormat="1" ht="15" customHeight="1" x14ac:dyDescent="0.25">
      <c r="A143" s="349"/>
      <c r="B143" s="42" t="s">
        <v>102</v>
      </c>
      <c r="C143" s="43"/>
      <c r="D143" s="44"/>
      <c r="E143" s="43"/>
      <c r="F143" s="45"/>
      <c r="G143" s="46"/>
      <c r="H143" s="46"/>
      <c r="I143" s="47"/>
      <c r="J143" s="48"/>
      <c r="K143" s="49"/>
      <c r="L143" s="50"/>
    </row>
    <row r="144" spans="1:12" s="23" customFormat="1" ht="15" customHeight="1" x14ac:dyDescent="0.25">
      <c r="A144" s="350"/>
      <c r="B144" s="42" t="s">
        <v>104</v>
      </c>
      <c r="C144" s="43"/>
      <c r="D144" s="44"/>
      <c r="E144" s="43"/>
      <c r="F144" s="45"/>
      <c r="G144" s="46"/>
      <c r="H144" s="46"/>
      <c r="I144" s="47"/>
      <c r="J144" s="48"/>
      <c r="K144" s="49"/>
      <c r="L144" s="50"/>
    </row>
    <row r="145" spans="1:13" s="23" customFormat="1" ht="79.5" customHeight="1" x14ac:dyDescent="0.25">
      <c r="A145" s="51"/>
      <c r="B145" s="52" t="s">
        <v>168</v>
      </c>
      <c r="C145" s="52"/>
      <c r="D145" s="53"/>
      <c r="E145" s="52"/>
      <c r="F145" s="46"/>
      <c r="G145" s="46"/>
      <c r="H145" s="46"/>
      <c r="I145" s="47"/>
      <c r="J145" s="48"/>
      <c r="K145" s="49"/>
      <c r="L145" s="50"/>
    </row>
    <row r="146" spans="1:13" s="32" customFormat="1" ht="36.75" customHeight="1" x14ac:dyDescent="0.25">
      <c r="A146" s="33" t="s">
        <v>174</v>
      </c>
      <c r="B146" s="34" t="s">
        <v>175</v>
      </c>
      <c r="C146" s="34" t="s">
        <v>78</v>
      </c>
      <c r="D146" s="35">
        <v>1</v>
      </c>
      <c r="E146" s="36"/>
      <c r="F146" s="37">
        <v>680000000</v>
      </c>
      <c r="G146" s="38">
        <v>0</v>
      </c>
      <c r="H146" s="38">
        <f>F146-G146</f>
        <v>680000000</v>
      </c>
      <c r="I146" s="39"/>
      <c r="J146" s="40"/>
      <c r="K146" s="41"/>
      <c r="L146" s="31"/>
    </row>
    <row r="147" spans="1:13" s="23" customFormat="1" ht="31.5" customHeight="1" x14ac:dyDescent="0.25">
      <c r="A147" s="348"/>
      <c r="B147" s="42" t="s">
        <v>95</v>
      </c>
      <c r="C147" s="43" t="s">
        <v>167</v>
      </c>
      <c r="D147" s="44" t="s">
        <v>97</v>
      </c>
      <c r="E147" s="43"/>
      <c r="F147" s="45"/>
      <c r="G147" s="46"/>
      <c r="H147" s="46"/>
      <c r="I147" s="47"/>
      <c r="J147" s="48"/>
      <c r="K147" s="49"/>
      <c r="L147" s="50"/>
    </row>
    <row r="148" spans="1:13" s="23" customFormat="1" ht="15" customHeight="1" x14ac:dyDescent="0.25">
      <c r="A148" s="349"/>
      <c r="B148" s="42" t="s">
        <v>98</v>
      </c>
      <c r="C148" s="43"/>
      <c r="D148" s="44" t="s">
        <v>100</v>
      </c>
      <c r="E148" s="43"/>
      <c r="F148" s="45"/>
      <c r="G148" s="46"/>
      <c r="H148" s="46"/>
      <c r="I148" s="47"/>
      <c r="J148" s="48"/>
      <c r="K148" s="49"/>
      <c r="L148" s="50"/>
    </row>
    <row r="149" spans="1:13" s="23" customFormat="1" ht="41.25" customHeight="1" x14ac:dyDescent="0.25">
      <c r="A149" s="349"/>
      <c r="B149" s="42" t="s">
        <v>101</v>
      </c>
      <c r="C149" s="43" t="s">
        <v>78</v>
      </c>
      <c r="D149" s="44">
        <v>1</v>
      </c>
      <c r="E149" s="43"/>
      <c r="F149" s="45"/>
      <c r="G149" s="46"/>
      <c r="H149" s="46"/>
      <c r="I149" s="47"/>
      <c r="J149" s="48"/>
      <c r="K149" s="49"/>
      <c r="L149" s="50"/>
    </row>
    <row r="150" spans="1:13" s="23" customFormat="1" ht="15" customHeight="1" x14ac:dyDescent="0.25">
      <c r="A150" s="349"/>
      <c r="B150" s="42" t="s">
        <v>102</v>
      </c>
      <c r="C150" s="43"/>
      <c r="D150" s="44"/>
      <c r="E150" s="43"/>
      <c r="F150" s="45"/>
      <c r="G150" s="46"/>
      <c r="H150" s="46"/>
      <c r="I150" s="47"/>
      <c r="J150" s="48"/>
      <c r="K150" s="49"/>
      <c r="L150" s="50"/>
    </row>
    <row r="151" spans="1:13" s="23" customFormat="1" ht="15" customHeight="1" x14ac:dyDescent="0.25">
      <c r="A151" s="350"/>
      <c r="B151" s="42" t="s">
        <v>104</v>
      </c>
      <c r="C151" s="43"/>
      <c r="D151" s="44"/>
      <c r="E151" s="43"/>
      <c r="F151" s="45"/>
      <c r="G151" s="46"/>
      <c r="H151" s="46"/>
      <c r="I151" s="47"/>
      <c r="J151" s="48"/>
      <c r="K151" s="49"/>
      <c r="L151" s="50"/>
    </row>
    <row r="152" spans="1:13" s="23" customFormat="1" ht="84" customHeight="1" x14ac:dyDescent="0.25">
      <c r="A152" s="51"/>
      <c r="B152" s="52" t="s">
        <v>168</v>
      </c>
      <c r="C152" s="52"/>
      <c r="D152" s="53"/>
      <c r="E152" s="52"/>
      <c r="F152" s="46"/>
      <c r="G152" s="46"/>
      <c r="H152" s="46"/>
      <c r="I152" s="47"/>
      <c r="J152" s="48"/>
      <c r="K152" s="49"/>
      <c r="L152" s="50"/>
    </row>
    <row r="153" spans="1:13" s="32" customFormat="1" ht="24" customHeight="1" x14ac:dyDescent="0.25">
      <c r="A153" s="68">
        <v>1.1000000000000001</v>
      </c>
      <c r="B153" s="69" t="s">
        <v>33</v>
      </c>
      <c r="C153" s="69" t="s">
        <v>34</v>
      </c>
      <c r="D153" s="70">
        <v>100</v>
      </c>
      <c r="E153" s="69" t="s">
        <v>92</v>
      </c>
      <c r="F153" s="71">
        <f>SUM(F154:F237)</f>
        <v>1960000000</v>
      </c>
      <c r="G153" s="71">
        <f>SUM(G154:G237)</f>
        <v>1408000000</v>
      </c>
      <c r="H153" s="71">
        <f>SUM(H154:H237)</f>
        <v>552000000</v>
      </c>
      <c r="I153" s="28"/>
      <c r="J153" s="29"/>
      <c r="K153" s="30"/>
      <c r="L153" s="31"/>
    </row>
    <row r="154" spans="1:13" s="32" customFormat="1" ht="15" customHeight="1" x14ac:dyDescent="0.25">
      <c r="A154" s="33" t="s">
        <v>176</v>
      </c>
      <c r="B154" s="34" t="s">
        <v>177</v>
      </c>
      <c r="C154" s="34"/>
      <c r="D154" s="35"/>
      <c r="E154" s="36"/>
      <c r="F154" s="37">
        <v>8000000</v>
      </c>
      <c r="G154" s="38">
        <v>3000000</v>
      </c>
      <c r="H154" s="38">
        <f>F154-G154</f>
        <v>5000000</v>
      </c>
      <c r="I154" s="39"/>
      <c r="J154" s="40"/>
      <c r="K154" s="41"/>
      <c r="L154" s="31"/>
    </row>
    <row r="155" spans="1:13" s="23" customFormat="1" ht="24" customHeight="1" x14ac:dyDescent="0.25">
      <c r="A155" s="348"/>
      <c r="B155" s="42" t="s">
        <v>95</v>
      </c>
      <c r="C155" s="43" t="s">
        <v>178</v>
      </c>
      <c r="D155" s="44" t="s">
        <v>179</v>
      </c>
      <c r="E155" s="43"/>
      <c r="F155" s="45"/>
      <c r="G155" s="46"/>
      <c r="H155" s="46"/>
      <c r="I155" s="47"/>
      <c r="J155" s="48"/>
      <c r="K155" s="49"/>
      <c r="L155" s="50"/>
      <c r="M155" s="32"/>
    </row>
    <row r="156" spans="1:13" s="23" customFormat="1" ht="15" customHeight="1" x14ac:dyDescent="0.25">
      <c r="A156" s="349"/>
      <c r="B156" s="42" t="s">
        <v>98</v>
      </c>
      <c r="C156" s="43"/>
      <c r="D156" s="44" t="s">
        <v>100</v>
      </c>
      <c r="E156" s="43"/>
      <c r="F156" s="45"/>
      <c r="G156" s="46"/>
      <c r="H156" s="46"/>
      <c r="I156" s="47"/>
      <c r="J156" s="48"/>
      <c r="K156" s="49"/>
      <c r="L156" s="50"/>
      <c r="M156" s="32"/>
    </row>
    <row r="157" spans="1:13" s="23" customFormat="1" ht="15" customHeight="1" x14ac:dyDescent="0.25">
      <c r="A157" s="349"/>
      <c r="B157" s="42" t="s">
        <v>101</v>
      </c>
      <c r="C157" s="43"/>
      <c r="D157" s="44"/>
      <c r="E157" s="43"/>
      <c r="F157" s="45"/>
      <c r="G157" s="46"/>
      <c r="H157" s="46"/>
      <c r="I157" s="47"/>
      <c r="J157" s="48"/>
      <c r="K157" s="49"/>
      <c r="L157" s="50"/>
      <c r="M157" s="32"/>
    </row>
    <row r="158" spans="1:13" s="23" customFormat="1" ht="15" customHeight="1" x14ac:dyDescent="0.25">
      <c r="A158" s="349"/>
      <c r="B158" s="42" t="s">
        <v>102</v>
      </c>
      <c r="C158" s="43"/>
      <c r="D158" s="44"/>
      <c r="E158" s="43"/>
      <c r="F158" s="45"/>
      <c r="G158" s="46"/>
      <c r="H158" s="46"/>
      <c r="I158" s="47"/>
      <c r="J158" s="48"/>
      <c r="K158" s="49"/>
      <c r="L158" s="50"/>
      <c r="M158" s="32"/>
    </row>
    <row r="159" spans="1:13" s="23" customFormat="1" ht="15" customHeight="1" x14ac:dyDescent="0.25">
      <c r="A159" s="350"/>
      <c r="B159" s="42" t="s">
        <v>104</v>
      </c>
      <c r="C159" s="43"/>
      <c r="D159" s="44"/>
      <c r="E159" s="43"/>
      <c r="F159" s="45"/>
      <c r="G159" s="46"/>
      <c r="H159" s="46"/>
      <c r="I159" s="47"/>
      <c r="J159" s="48"/>
      <c r="K159" s="49"/>
      <c r="L159" s="50"/>
      <c r="M159" s="32"/>
    </row>
    <row r="160" spans="1:13" s="23" customFormat="1" ht="21" customHeight="1" x14ac:dyDescent="0.25">
      <c r="A160" s="51"/>
      <c r="B160" s="52" t="s">
        <v>180</v>
      </c>
      <c r="C160" s="52"/>
      <c r="D160" s="53"/>
      <c r="E160" s="52"/>
      <c r="F160" s="46"/>
      <c r="G160" s="46"/>
      <c r="H160" s="46"/>
      <c r="I160" s="47"/>
      <c r="J160" s="48"/>
      <c r="K160" s="49"/>
      <c r="L160" s="50"/>
      <c r="M160" s="32"/>
    </row>
    <row r="161" spans="1:12" s="32" customFormat="1" ht="15" customHeight="1" x14ac:dyDescent="0.25">
      <c r="A161" s="33" t="s">
        <v>181</v>
      </c>
      <c r="B161" s="34" t="s">
        <v>182</v>
      </c>
      <c r="C161" s="34" t="s">
        <v>40</v>
      </c>
      <c r="D161" s="35">
        <v>2200</v>
      </c>
      <c r="E161" s="36"/>
      <c r="F161" s="37">
        <v>18000000</v>
      </c>
      <c r="G161" s="38">
        <v>18000000</v>
      </c>
      <c r="H161" s="38">
        <f>F161-G161</f>
        <v>0</v>
      </c>
      <c r="I161" s="39"/>
      <c r="J161" s="40"/>
      <c r="K161" s="41"/>
      <c r="L161" s="31"/>
    </row>
    <row r="162" spans="1:12" s="23" customFormat="1" ht="15" customHeight="1" x14ac:dyDescent="0.25">
      <c r="A162" s="348"/>
      <c r="B162" s="42" t="s">
        <v>95</v>
      </c>
      <c r="C162" s="43" t="s">
        <v>178</v>
      </c>
      <c r="D162" s="44" t="s">
        <v>179</v>
      </c>
      <c r="E162" s="43"/>
      <c r="F162" s="45"/>
      <c r="G162" s="46"/>
      <c r="H162" s="46"/>
      <c r="I162" s="47"/>
      <c r="J162" s="48"/>
      <c r="K162" s="49"/>
      <c r="L162" s="50"/>
    </row>
    <row r="163" spans="1:12" s="23" customFormat="1" ht="15" customHeight="1" x14ac:dyDescent="0.25">
      <c r="A163" s="349"/>
      <c r="B163" s="42" t="s">
        <v>98</v>
      </c>
      <c r="C163" s="43" t="s">
        <v>99</v>
      </c>
      <c r="D163" s="44" t="s">
        <v>100</v>
      </c>
      <c r="E163" s="43"/>
      <c r="F163" s="45"/>
      <c r="G163" s="46"/>
      <c r="H163" s="46"/>
      <c r="I163" s="47"/>
      <c r="J163" s="48"/>
      <c r="K163" s="49"/>
      <c r="L163" s="50"/>
    </row>
    <row r="164" spans="1:12" s="23" customFormat="1" ht="18.75" customHeight="1" x14ac:dyDescent="0.25">
      <c r="A164" s="349"/>
      <c r="B164" s="42" t="s">
        <v>101</v>
      </c>
      <c r="C164" s="43" t="s">
        <v>40</v>
      </c>
      <c r="D164" s="44">
        <v>2200</v>
      </c>
      <c r="E164" s="43"/>
      <c r="F164" s="45"/>
      <c r="G164" s="46"/>
      <c r="H164" s="46"/>
      <c r="I164" s="47"/>
      <c r="J164" s="48"/>
      <c r="K164" s="49"/>
      <c r="L164" s="50"/>
    </row>
    <row r="165" spans="1:12" s="23" customFormat="1" ht="15" customHeight="1" x14ac:dyDescent="0.25">
      <c r="A165" s="349"/>
      <c r="B165" s="42" t="s">
        <v>102</v>
      </c>
      <c r="C165" s="43" t="s">
        <v>183</v>
      </c>
      <c r="D165" s="54">
        <v>1</v>
      </c>
      <c r="E165" s="55"/>
      <c r="F165" s="45"/>
      <c r="G165" s="46"/>
      <c r="H165" s="46"/>
      <c r="I165" s="47"/>
      <c r="J165" s="48"/>
      <c r="K165" s="49"/>
      <c r="L165" s="50"/>
    </row>
    <row r="166" spans="1:12" s="23" customFormat="1" ht="15" customHeight="1" x14ac:dyDescent="0.25">
      <c r="A166" s="350"/>
      <c r="B166" s="42" t="s">
        <v>104</v>
      </c>
      <c r="C166" s="43" t="s">
        <v>184</v>
      </c>
      <c r="D166" s="44"/>
      <c r="E166" s="43"/>
      <c r="F166" s="45"/>
      <c r="G166" s="46"/>
      <c r="H166" s="46"/>
      <c r="I166" s="47"/>
      <c r="J166" s="48"/>
      <c r="K166" s="49"/>
      <c r="L166" s="50"/>
    </row>
    <row r="167" spans="1:12" s="23" customFormat="1" ht="53.25" customHeight="1" x14ac:dyDescent="0.25">
      <c r="A167" s="51"/>
      <c r="B167" s="52" t="s">
        <v>185</v>
      </c>
      <c r="C167" s="52"/>
      <c r="D167" s="53"/>
      <c r="E167" s="52"/>
      <c r="F167" s="46"/>
      <c r="G167" s="46"/>
      <c r="H167" s="46"/>
      <c r="I167" s="47"/>
      <c r="J167" s="48"/>
      <c r="K167" s="49"/>
      <c r="L167" s="50"/>
    </row>
    <row r="168" spans="1:12" s="32" customFormat="1" ht="20.25" customHeight="1" x14ac:dyDescent="0.25">
      <c r="A168" s="33" t="s">
        <v>186</v>
      </c>
      <c r="B168" s="34" t="s">
        <v>187</v>
      </c>
      <c r="C168" s="34" t="s">
        <v>39</v>
      </c>
      <c r="D168" s="35">
        <v>12</v>
      </c>
      <c r="E168" s="36"/>
      <c r="F168" s="37">
        <v>303000000</v>
      </c>
      <c r="G168" s="38">
        <v>200000000</v>
      </c>
      <c r="H168" s="38">
        <f>F168-G168</f>
        <v>103000000</v>
      </c>
      <c r="I168" s="39"/>
      <c r="J168" s="40"/>
      <c r="K168" s="41"/>
      <c r="L168" s="31"/>
    </row>
    <row r="169" spans="1:12" s="23" customFormat="1" ht="15" customHeight="1" x14ac:dyDescent="0.25">
      <c r="A169" s="348"/>
      <c r="B169" s="42" t="s">
        <v>95</v>
      </c>
      <c r="C169" s="43" t="s">
        <v>178</v>
      </c>
      <c r="D169" s="44" t="s">
        <v>179</v>
      </c>
      <c r="E169" s="43"/>
      <c r="F169" s="45"/>
      <c r="G169" s="46"/>
      <c r="H169" s="46"/>
      <c r="I169" s="47"/>
      <c r="J169" s="48"/>
      <c r="K169" s="49"/>
      <c r="L169" s="50"/>
    </row>
    <row r="170" spans="1:12" s="23" customFormat="1" ht="15" customHeight="1" x14ac:dyDescent="0.25">
      <c r="A170" s="349"/>
      <c r="B170" s="42" t="s">
        <v>98</v>
      </c>
      <c r="C170" s="43" t="s">
        <v>99</v>
      </c>
      <c r="D170" s="44" t="s">
        <v>100</v>
      </c>
      <c r="E170" s="43"/>
      <c r="F170" s="45"/>
      <c r="G170" s="46"/>
      <c r="H170" s="46"/>
      <c r="I170" s="47"/>
      <c r="J170" s="48"/>
      <c r="K170" s="49"/>
      <c r="L170" s="50"/>
    </row>
    <row r="171" spans="1:12" s="23" customFormat="1" ht="15" customHeight="1" x14ac:dyDescent="0.25">
      <c r="A171" s="349"/>
      <c r="B171" s="42" t="s">
        <v>101</v>
      </c>
      <c r="C171" s="43" t="s">
        <v>39</v>
      </c>
      <c r="D171" s="44">
        <v>12</v>
      </c>
      <c r="E171" s="43"/>
      <c r="F171" s="45"/>
      <c r="G171" s="46"/>
      <c r="H171" s="46"/>
      <c r="I171" s="47"/>
      <c r="J171" s="48"/>
      <c r="K171" s="49"/>
      <c r="L171" s="50"/>
    </row>
    <row r="172" spans="1:12" s="23" customFormat="1" ht="15" customHeight="1" x14ac:dyDescent="0.25">
      <c r="A172" s="349"/>
      <c r="B172" s="42" t="s">
        <v>102</v>
      </c>
      <c r="C172" s="43" t="s">
        <v>188</v>
      </c>
      <c r="D172" s="54">
        <v>1</v>
      </c>
      <c r="E172" s="55"/>
      <c r="F172" s="45"/>
      <c r="G172" s="46"/>
      <c r="H172" s="46"/>
      <c r="I172" s="47"/>
      <c r="J172" s="48"/>
      <c r="K172" s="49"/>
      <c r="L172" s="50"/>
    </row>
    <row r="173" spans="1:12" s="23" customFormat="1" ht="15" customHeight="1" x14ac:dyDescent="0.25">
      <c r="A173" s="350"/>
      <c r="B173" s="42" t="s">
        <v>104</v>
      </c>
      <c r="C173" s="43" t="s">
        <v>184</v>
      </c>
      <c r="D173" s="44"/>
      <c r="E173" s="43"/>
      <c r="F173" s="45"/>
      <c r="G173" s="46"/>
      <c r="H173" s="46"/>
      <c r="I173" s="47"/>
      <c r="J173" s="48"/>
      <c r="K173" s="49"/>
      <c r="L173" s="50"/>
    </row>
    <row r="174" spans="1:12" s="23" customFormat="1" ht="81" customHeight="1" x14ac:dyDescent="0.25">
      <c r="A174" s="51"/>
      <c r="B174" s="52" t="s">
        <v>189</v>
      </c>
      <c r="C174" s="52"/>
      <c r="D174" s="53"/>
      <c r="E174" s="52"/>
      <c r="F174" s="46"/>
      <c r="G174" s="46"/>
      <c r="H174" s="46"/>
      <c r="I174" s="47"/>
      <c r="J174" s="48"/>
      <c r="K174" s="49"/>
      <c r="L174" s="50"/>
    </row>
    <row r="175" spans="1:12" s="32" customFormat="1" ht="30.75" customHeight="1" x14ac:dyDescent="0.25">
      <c r="A175" s="33" t="s">
        <v>190</v>
      </c>
      <c r="B175" s="34" t="s">
        <v>191</v>
      </c>
      <c r="C175" s="34" t="s">
        <v>13</v>
      </c>
      <c r="D175" s="35">
        <v>70</v>
      </c>
      <c r="E175" s="36"/>
      <c r="F175" s="37">
        <v>146000000</v>
      </c>
      <c r="G175" s="38">
        <v>0</v>
      </c>
      <c r="H175" s="38">
        <f>F175-G175</f>
        <v>146000000</v>
      </c>
      <c r="I175" s="39"/>
      <c r="J175" s="40"/>
      <c r="K175" s="41"/>
      <c r="L175" s="31" t="s">
        <v>192</v>
      </c>
    </row>
    <row r="176" spans="1:12" s="23" customFormat="1" ht="26.25" customHeight="1" x14ac:dyDescent="0.25">
      <c r="A176" s="348"/>
      <c r="B176" s="42" t="s">
        <v>95</v>
      </c>
      <c r="C176" s="43" t="s">
        <v>178</v>
      </c>
      <c r="D176" s="44" t="s">
        <v>179</v>
      </c>
      <c r="E176" s="43"/>
      <c r="F176" s="45"/>
      <c r="G176" s="46"/>
      <c r="H176" s="46"/>
      <c r="I176" s="47"/>
      <c r="J176" s="48"/>
      <c r="K176" s="49"/>
      <c r="L176" s="50"/>
    </row>
    <row r="177" spans="1:12" s="23" customFormat="1" ht="15" customHeight="1" x14ac:dyDescent="0.25">
      <c r="A177" s="349"/>
      <c r="B177" s="42" t="s">
        <v>98</v>
      </c>
      <c r="C177" s="43" t="s">
        <v>99</v>
      </c>
      <c r="D177" s="44" t="s">
        <v>100</v>
      </c>
      <c r="E177" s="43"/>
      <c r="F177" s="45"/>
      <c r="G177" s="46"/>
      <c r="H177" s="46"/>
      <c r="I177" s="47"/>
      <c r="J177" s="48"/>
      <c r="K177" s="49"/>
      <c r="L177" s="50"/>
    </row>
    <row r="178" spans="1:12" s="23" customFormat="1" ht="29.25" customHeight="1" x14ac:dyDescent="0.25">
      <c r="A178" s="349"/>
      <c r="B178" s="42" t="s">
        <v>101</v>
      </c>
      <c r="C178" s="43" t="s">
        <v>13</v>
      </c>
      <c r="D178" s="44">
        <v>70</v>
      </c>
      <c r="E178" s="43"/>
      <c r="F178" s="45"/>
      <c r="G178" s="46"/>
      <c r="H178" s="46"/>
      <c r="I178" s="47"/>
      <c r="J178" s="48"/>
      <c r="K178" s="49"/>
      <c r="L178" s="50"/>
    </row>
    <row r="179" spans="1:12" s="23" customFormat="1" ht="26.25" customHeight="1" x14ac:dyDescent="0.25">
      <c r="A179" s="349"/>
      <c r="B179" s="42" t="s">
        <v>102</v>
      </c>
      <c r="C179" s="43" t="s">
        <v>193</v>
      </c>
      <c r="D179" s="54">
        <v>1</v>
      </c>
      <c r="E179" s="55"/>
      <c r="F179" s="45"/>
      <c r="G179" s="46"/>
      <c r="H179" s="46"/>
      <c r="I179" s="47"/>
      <c r="J179" s="48"/>
      <c r="K179" s="49"/>
      <c r="L179" s="50"/>
    </row>
    <row r="180" spans="1:12" s="23" customFormat="1" ht="15" customHeight="1" x14ac:dyDescent="0.25">
      <c r="A180" s="350"/>
      <c r="B180" s="42" t="s">
        <v>104</v>
      </c>
      <c r="C180" s="43" t="s">
        <v>184</v>
      </c>
      <c r="D180" s="44"/>
      <c r="E180" s="43"/>
      <c r="F180" s="45"/>
      <c r="G180" s="46"/>
      <c r="H180" s="46"/>
      <c r="I180" s="47"/>
      <c r="J180" s="48"/>
      <c r="K180" s="49"/>
      <c r="L180" s="50"/>
    </row>
    <row r="181" spans="1:12" s="23" customFormat="1" ht="69" customHeight="1" x14ac:dyDescent="0.25">
      <c r="A181" s="51"/>
      <c r="B181" s="52" t="s">
        <v>189</v>
      </c>
      <c r="C181" s="52"/>
      <c r="D181" s="53"/>
      <c r="E181" s="52"/>
      <c r="F181" s="46"/>
      <c r="G181" s="46"/>
      <c r="H181" s="46"/>
      <c r="I181" s="47"/>
      <c r="J181" s="48"/>
      <c r="K181" s="49"/>
      <c r="L181" s="50"/>
    </row>
    <row r="182" spans="1:12" s="32" customFormat="1" ht="53.25" customHeight="1" x14ac:dyDescent="0.25">
      <c r="A182" s="33" t="s">
        <v>194</v>
      </c>
      <c r="B182" s="34" t="s">
        <v>195</v>
      </c>
      <c r="C182" s="34" t="s">
        <v>38</v>
      </c>
      <c r="D182" s="35">
        <v>12</v>
      </c>
      <c r="E182" s="36"/>
      <c r="F182" s="37">
        <v>723000000</v>
      </c>
      <c r="G182" s="38">
        <v>654000000</v>
      </c>
      <c r="H182" s="38">
        <f>F182-G182</f>
        <v>69000000</v>
      </c>
      <c r="I182" s="39"/>
      <c r="J182" s="40"/>
      <c r="K182" s="41"/>
      <c r="L182" s="50" t="s">
        <v>196</v>
      </c>
    </row>
    <row r="183" spans="1:12" s="23" customFormat="1" ht="25.5" customHeight="1" x14ac:dyDescent="0.25">
      <c r="A183" s="348"/>
      <c r="B183" s="42" t="s">
        <v>95</v>
      </c>
      <c r="C183" s="43" t="s">
        <v>178</v>
      </c>
      <c r="D183" s="44" t="s">
        <v>179</v>
      </c>
      <c r="E183" s="43"/>
      <c r="F183" s="45"/>
      <c r="G183" s="46"/>
      <c r="H183" s="46"/>
      <c r="I183" s="47"/>
      <c r="J183" s="48"/>
      <c r="K183" s="49"/>
      <c r="L183" s="50"/>
    </row>
    <row r="184" spans="1:12" s="23" customFormat="1" ht="15" customHeight="1" x14ac:dyDescent="0.25">
      <c r="A184" s="349"/>
      <c r="B184" s="42" t="s">
        <v>98</v>
      </c>
      <c r="C184" s="43" t="s">
        <v>99</v>
      </c>
      <c r="D184" s="44" t="s">
        <v>100</v>
      </c>
      <c r="E184" s="43"/>
      <c r="F184" s="45"/>
      <c r="G184" s="46"/>
      <c r="H184" s="46"/>
      <c r="I184" s="47"/>
      <c r="J184" s="48"/>
      <c r="K184" s="49"/>
      <c r="L184" s="50"/>
    </row>
    <row r="185" spans="1:12" s="23" customFormat="1" ht="39.75" customHeight="1" x14ac:dyDescent="0.25">
      <c r="A185" s="349"/>
      <c r="B185" s="42" t="s">
        <v>101</v>
      </c>
      <c r="C185" s="43" t="s">
        <v>38</v>
      </c>
      <c r="D185" s="44">
        <v>12</v>
      </c>
      <c r="E185" s="43"/>
      <c r="F185" s="45"/>
      <c r="G185" s="46"/>
      <c r="H185" s="46"/>
      <c r="I185" s="47"/>
      <c r="J185" s="48"/>
      <c r="K185" s="49"/>
      <c r="L185" s="50"/>
    </row>
    <row r="186" spans="1:12" s="23" customFormat="1" ht="29.25" customHeight="1" x14ac:dyDescent="0.25">
      <c r="A186" s="349"/>
      <c r="B186" s="42" t="s">
        <v>102</v>
      </c>
      <c r="C186" s="43" t="s">
        <v>197</v>
      </c>
      <c r="D186" s="54">
        <v>1</v>
      </c>
      <c r="E186" s="55"/>
      <c r="F186" s="45"/>
      <c r="G186" s="46"/>
      <c r="H186" s="46"/>
      <c r="I186" s="47"/>
      <c r="J186" s="48"/>
      <c r="K186" s="49"/>
      <c r="L186" s="50"/>
    </row>
    <row r="187" spans="1:12" s="23" customFormat="1" ht="15" customHeight="1" x14ac:dyDescent="0.25">
      <c r="A187" s="350"/>
      <c r="B187" s="42" t="s">
        <v>104</v>
      </c>
      <c r="C187" s="43" t="s">
        <v>184</v>
      </c>
      <c r="D187" s="44"/>
      <c r="E187" s="43"/>
      <c r="F187" s="45"/>
      <c r="G187" s="46"/>
      <c r="H187" s="46"/>
      <c r="I187" s="47"/>
      <c r="J187" s="48"/>
      <c r="K187" s="49"/>
      <c r="L187" s="50"/>
    </row>
    <row r="188" spans="1:12" s="23" customFormat="1" ht="78.75" customHeight="1" x14ac:dyDescent="0.25">
      <c r="A188" s="51"/>
      <c r="B188" s="52" t="s">
        <v>189</v>
      </c>
      <c r="C188" s="52"/>
      <c r="D188" s="53"/>
      <c r="E188" s="52"/>
      <c r="F188" s="46"/>
      <c r="G188" s="46"/>
      <c r="H188" s="46"/>
      <c r="I188" s="47"/>
      <c r="J188" s="48"/>
      <c r="K188" s="49"/>
      <c r="L188" s="50"/>
    </row>
    <row r="189" spans="1:12" s="32" customFormat="1" ht="27.75" customHeight="1" x14ac:dyDescent="0.25">
      <c r="A189" s="33" t="s">
        <v>198</v>
      </c>
      <c r="B189" s="34" t="s">
        <v>199</v>
      </c>
      <c r="C189" s="34" t="s">
        <v>35</v>
      </c>
      <c r="D189" s="35">
        <v>12</v>
      </c>
      <c r="E189" s="36"/>
      <c r="F189" s="37">
        <v>55000000</v>
      </c>
      <c r="G189" s="38">
        <v>50000000</v>
      </c>
      <c r="H189" s="38">
        <f>F189-G189</f>
        <v>5000000</v>
      </c>
      <c r="I189" s="39"/>
      <c r="J189" s="40"/>
      <c r="K189" s="41"/>
      <c r="L189" s="31" t="s">
        <v>109</v>
      </c>
    </row>
    <row r="190" spans="1:12" s="23" customFormat="1" ht="28.5" customHeight="1" x14ac:dyDescent="0.25">
      <c r="A190" s="348"/>
      <c r="B190" s="42" t="s">
        <v>95</v>
      </c>
      <c r="C190" s="43" t="s">
        <v>178</v>
      </c>
      <c r="D190" s="44" t="s">
        <v>179</v>
      </c>
      <c r="E190" s="43"/>
      <c r="F190" s="45"/>
      <c r="G190" s="46"/>
      <c r="H190" s="46"/>
      <c r="I190" s="47"/>
      <c r="J190" s="48"/>
      <c r="K190" s="49"/>
      <c r="L190" s="50"/>
    </row>
    <row r="191" spans="1:12" s="23" customFormat="1" ht="15" customHeight="1" x14ac:dyDescent="0.25">
      <c r="A191" s="349"/>
      <c r="B191" s="42" t="s">
        <v>98</v>
      </c>
      <c r="C191" s="43" t="s">
        <v>99</v>
      </c>
      <c r="D191" s="44" t="s">
        <v>100</v>
      </c>
      <c r="E191" s="43"/>
      <c r="F191" s="45"/>
      <c r="G191" s="46"/>
      <c r="H191" s="46"/>
      <c r="I191" s="47"/>
      <c r="J191" s="48"/>
      <c r="K191" s="49"/>
      <c r="L191" s="50"/>
    </row>
    <row r="192" spans="1:12" s="23" customFormat="1" ht="30.75" customHeight="1" x14ac:dyDescent="0.25">
      <c r="A192" s="349"/>
      <c r="B192" s="42" t="s">
        <v>101</v>
      </c>
      <c r="C192" s="43" t="s">
        <v>35</v>
      </c>
      <c r="D192" s="44">
        <v>12</v>
      </c>
      <c r="E192" s="43"/>
      <c r="F192" s="45"/>
      <c r="G192" s="46"/>
      <c r="H192" s="46"/>
      <c r="I192" s="47"/>
      <c r="J192" s="48"/>
      <c r="K192" s="49"/>
      <c r="L192" s="50"/>
    </row>
    <row r="193" spans="1:12" s="23" customFormat="1" ht="15" customHeight="1" x14ac:dyDescent="0.25">
      <c r="A193" s="349"/>
      <c r="B193" s="42" t="s">
        <v>102</v>
      </c>
      <c r="C193" s="43" t="s">
        <v>200</v>
      </c>
      <c r="D193" s="54">
        <v>1</v>
      </c>
      <c r="E193" s="55"/>
      <c r="F193" s="45"/>
      <c r="G193" s="46"/>
      <c r="H193" s="46"/>
      <c r="I193" s="47"/>
      <c r="J193" s="48"/>
      <c r="K193" s="49"/>
      <c r="L193" s="50"/>
    </row>
    <row r="194" spans="1:12" s="23" customFormat="1" ht="15" customHeight="1" x14ac:dyDescent="0.25">
      <c r="A194" s="350"/>
      <c r="B194" s="42" t="s">
        <v>104</v>
      </c>
      <c r="C194" s="43" t="s">
        <v>184</v>
      </c>
      <c r="D194" s="44"/>
      <c r="E194" s="43"/>
      <c r="F194" s="45"/>
      <c r="G194" s="46"/>
      <c r="H194" s="46"/>
      <c r="I194" s="47"/>
      <c r="J194" s="48"/>
      <c r="K194" s="49"/>
      <c r="L194" s="50"/>
    </row>
    <row r="195" spans="1:12" s="23" customFormat="1" ht="70.5" customHeight="1" x14ac:dyDescent="0.25">
      <c r="A195" s="51"/>
      <c r="B195" s="52" t="s">
        <v>189</v>
      </c>
      <c r="C195" s="52"/>
      <c r="D195" s="53"/>
      <c r="E195" s="52"/>
      <c r="F195" s="46"/>
      <c r="G195" s="46"/>
      <c r="H195" s="46"/>
      <c r="I195" s="47"/>
      <c r="J195" s="48"/>
      <c r="K195" s="49"/>
      <c r="L195" s="50"/>
    </row>
    <row r="196" spans="1:12" s="32" customFormat="1" ht="30.75" customHeight="1" x14ac:dyDescent="0.25">
      <c r="A196" s="33" t="s">
        <v>201</v>
      </c>
      <c r="B196" s="34" t="s">
        <v>202</v>
      </c>
      <c r="C196" s="34" t="s">
        <v>36</v>
      </c>
      <c r="D196" s="35">
        <v>1</v>
      </c>
      <c r="E196" s="36"/>
      <c r="F196" s="37">
        <v>51000000</v>
      </c>
      <c r="G196" s="38">
        <v>51000000</v>
      </c>
      <c r="H196" s="38">
        <f>F196-G196</f>
        <v>0</v>
      </c>
      <c r="I196" s="39"/>
      <c r="J196" s="40"/>
      <c r="K196" s="41"/>
      <c r="L196" s="31"/>
    </row>
    <row r="197" spans="1:12" s="23" customFormat="1" ht="29.25" customHeight="1" x14ac:dyDescent="0.25">
      <c r="A197" s="348"/>
      <c r="B197" s="42" t="s">
        <v>95</v>
      </c>
      <c r="C197" s="43" t="s">
        <v>178</v>
      </c>
      <c r="D197" s="44" t="s">
        <v>179</v>
      </c>
      <c r="E197" s="43"/>
      <c r="F197" s="45"/>
      <c r="G197" s="46"/>
      <c r="H197" s="46"/>
      <c r="I197" s="47"/>
      <c r="J197" s="48"/>
      <c r="K197" s="49"/>
      <c r="L197" s="50"/>
    </row>
    <row r="198" spans="1:12" s="23" customFormat="1" ht="15" customHeight="1" x14ac:dyDescent="0.25">
      <c r="A198" s="349"/>
      <c r="B198" s="42" t="s">
        <v>98</v>
      </c>
      <c r="C198" s="43" t="s">
        <v>99</v>
      </c>
      <c r="D198" s="44" t="s">
        <v>100</v>
      </c>
      <c r="E198" s="43"/>
      <c r="F198" s="45"/>
      <c r="G198" s="46"/>
      <c r="H198" s="46"/>
      <c r="I198" s="47"/>
      <c r="J198" s="48"/>
      <c r="K198" s="49"/>
      <c r="L198" s="50"/>
    </row>
    <row r="199" spans="1:12" s="23" customFormat="1" ht="27.75" customHeight="1" x14ac:dyDescent="0.25">
      <c r="A199" s="349"/>
      <c r="B199" s="42" t="s">
        <v>101</v>
      </c>
      <c r="C199" s="43" t="s">
        <v>36</v>
      </c>
      <c r="D199" s="44">
        <v>1</v>
      </c>
      <c r="E199" s="43"/>
      <c r="F199" s="45"/>
      <c r="G199" s="46"/>
      <c r="H199" s="46"/>
      <c r="I199" s="47"/>
      <c r="J199" s="48"/>
      <c r="K199" s="49"/>
      <c r="L199" s="50"/>
    </row>
    <row r="200" spans="1:12" s="23" customFormat="1" ht="24" customHeight="1" x14ac:dyDescent="0.25">
      <c r="A200" s="349"/>
      <c r="B200" s="42" t="s">
        <v>102</v>
      </c>
      <c r="C200" s="43" t="s">
        <v>5</v>
      </c>
      <c r="D200" s="54">
        <v>1</v>
      </c>
      <c r="E200" s="55"/>
      <c r="F200" s="45"/>
      <c r="G200" s="46"/>
      <c r="H200" s="46"/>
      <c r="I200" s="47"/>
      <c r="J200" s="48"/>
      <c r="K200" s="49"/>
      <c r="L200" s="50"/>
    </row>
    <row r="201" spans="1:12" s="23" customFormat="1" ht="15" customHeight="1" x14ac:dyDescent="0.25">
      <c r="A201" s="350"/>
      <c r="B201" s="42" t="s">
        <v>104</v>
      </c>
      <c r="C201" s="43" t="s">
        <v>184</v>
      </c>
      <c r="D201" s="44"/>
      <c r="E201" s="43"/>
      <c r="F201" s="45"/>
      <c r="G201" s="46"/>
      <c r="H201" s="46"/>
      <c r="I201" s="47"/>
      <c r="J201" s="48"/>
      <c r="K201" s="49"/>
      <c r="L201" s="50"/>
    </row>
    <row r="202" spans="1:12" s="23" customFormat="1" ht="15" customHeight="1" x14ac:dyDescent="0.25">
      <c r="A202" s="51"/>
      <c r="B202" s="52" t="s">
        <v>203</v>
      </c>
      <c r="C202" s="52"/>
      <c r="D202" s="53"/>
      <c r="E202" s="52"/>
      <c r="F202" s="46"/>
      <c r="G202" s="46"/>
      <c r="H202" s="46"/>
      <c r="I202" s="47"/>
      <c r="J202" s="48"/>
      <c r="K202" s="49"/>
      <c r="L202" s="50"/>
    </row>
    <row r="203" spans="1:12" s="32" customFormat="1" ht="41.25" customHeight="1" x14ac:dyDescent="0.25">
      <c r="A203" s="33" t="s">
        <v>204</v>
      </c>
      <c r="B203" s="34" t="s">
        <v>205</v>
      </c>
      <c r="C203" s="34" t="s">
        <v>41</v>
      </c>
      <c r="D203" s="35">
        <v>12</v>
      </c>
      <c r="E203" s="36"/>
      <c r="F203" s="37">
        <v>18000000</v>
      </c>
      <c r="G203" s="38">
        <v>18000000</v>
      </c>
      <c r="H203" s="38">
        <f>F203-G203</f>
        <v>0</v>
      </c>
      <c r="I203" s="39"/>
      <c r="J203" s="40"/>
      <c r="K203" s="41"/>
      <c r="L203" s="31"/>
    </row>
    <row r="204" spans="1:12" s="23" customFormat="1" ht="24" customHeight="1" x14ac:dyDescent="0.25">
      <c r="A204" s="348"/>
      <c r="B204" s="42" t="s">
        <v>95</v>
      </c>
      <c r="C204" s="43" t="s">
        <v>178</v>
      </c>
      <c r="D204" s="44" t="s">
        <v>179</v>
      </c>
      <c r="E204" s="43"/>
      <c r="F204" s="45"/>
      <c r="G204" s="46"/>
      <c r="H204" s="46"/>
      <c r="I204" s="47"/>
      <c r="J204" s="48"/>
      <c r="K204" s="49"/>
      <c r="L204" s="50"/>
    </row>
    <row r="205" spans="1:12" s="23" customFormat="1" ht="15" customHeight="1" x14ac:dyDescent="0.25">
      <c r="A205" s="349"/>
      <c r="B205" s="42" t="s">
        <v>98</v>
      </c>
      <c r="C205" s="43" t="s">
        <v>99</v>
      </c>
      <c r="D205" s="44" t="s">
        <v>100</v>
      </c>
      <c r="E205" s="43"/>
      <c r="F205" s="45"/>
      <c r="G205" s="46"/>
      <c r="H205" s="46"/>
      <c r="I205" s="47"/>
      <c r="J205" s="48"/>
      <c r="K205" s="49"/>
      <c r="L205" s="50"/>
    </row>
    <row r="206" spans="1:12" s="23" customFormat="1" ht="47.25" customHeight="1" x14ac:dyDescent="0.25">
      <c r="A206" s="349"/>
      <c r="B206" s="42" t="s">
        <v>101</v>
      </c>
      <c r="C206" s="43" t="s">
        <v>41</v>
      </c>
      <c r="D206" s="44">
        <v>12</v>
      </c>
      <c r="E206" s="43"/>
      <c r="F206" s="45"/>
      <c r="G206" s="46"/>
      <c r="H206" s="46"/>
      <c r="I206" s="47"/>
      <c r="J206" s="48"/>
      <c r="K206" s="49"/>
      <c r="L206" s="50"/>
    </row>
    <row r="207" spans="1:12" s="23" customFormat="1" ht="29.25" customHeight="1" x14ac:dyDescent="0.25">
      <c r="A207" s="349"/>
      <c r="B207" s="42" t="s">
        <v>102</v>
      </c>
      <c r="C207" s="43" t="s">
        <v>206</v>
      </c>
      <c r="D207" s="54">
        <v>1</v>
      </c>
      <c r="E207" s="55"/>
      <c r="F207" s="45"/>
      <c r="G207" s="46"/>
      <c r="H207" s="46"/>
      <c r="I207" s="47"/>
      <c r="J207" s="48"/>
      <c r="K207" s="49"/>
      <c r="L207" s="50"/>
    </row>
    <row r="208" spans="1:12" s="23" customFormat="1" ht="16.5" customHeight="1" x14ac:dyDescent="0.25">
      <c r="A208" s="350"/>
      <c r="B208" s="42" t="s">
        <v>104</v>
      </c>
      <c r="C208" s="43" t="s">
        <v>184</v>
      </c>
      <c r="D208" s="44"/>
      <c r="E208" s="43"/>
      <c r="F208" s="45"/>
      <c r="G208" s="46"/>
      <c r="H208" s="46"/>
      <c r="I208" s="47"/>
      <c r="J208" s="48"/>
      <c r="K208" s="49"/>
      <c r="L208" s="50"/>
    </row>
    <row r="209" spans="1:12" s="23" customFormat="1" ht="72" customHeight="1" x14ac:dyDescent="0.25">
      <c r="A209" s="51"/>
      <c r="B209" s="52" t="s">
        <v>203</v>
      </c>
      <c r="C209" s="52"/>
      <c r="D209" s="53"/>
      <c r="E209" s="52"/>
      <c r="F209" s="46"/>
      <c r="G209" s="46"/>
      <c r="H209" s="46"/>
      <c r="I209" s="47"/>
      <c r="J209" s="48"/>
      <c r="K209" s="49"/>
      <c r="L209" s="50"/>
    </row>
    <row r="210" spans="1:12" s="32" customFormat="1" ht="30.75" customHeight="1" x14ac:dyDescent="0.25">
      <c r="A210" s="33" t="s">
        <v>207</v>
      </c>
      <c r="B210" s="34" t="s">
        <v>208</v>
      </c>
      <c r="C210" s="34" t="s">
        <v>14</v>
      </c>
      <c r="D210" s="35">
        <v>6</v>
      </c>
      <c r="E210" s="36"/>
      <c r="F210" s="37">
        <v>42000000</v>
      </c>
      <c r="G210" s="38">
        <v>30000000</v>
      </c>
      <c r="H210" s="38">
        <f>F210-G210</f>
        <v>12000000</v>
      </c>
      <c r="I210" s="39"/>
      <c r="J210" s="40"/>
      <c r="K210" s="41"/>
      <c r="L210" s="31" t="s">
        <v>209</v>
      </c>
    </row>
    <row r="211" spans="1:12" s="23" customFormat="1" ht="26.25" customHeight="1" x14ac:dyDescent="0.25">
      <c r="A211" s="348"/>
      <c r="B211" s="42" t="s">
        <v>95</v>
      </c>
      <c r="C211" s="43" t="s">
        <v>178</v>
      </c>
      <c r="D211" s="44" t="s">
        <v>179</v>
      </c>
      <c r="E211" s="43"/>
      <c r="F211" s="45"/>
      <c r="G211" s="46"/>
      <c r="H211" s="46"/>
      <c r="I211" s="47"/>
      <c r="J211" s="48"/>
      <c r="K211" s="49"/>
      <c r="L211" s="50"/>
    </row>
    <row r="212" spans="1:12" s="23" customFormat="1" ht="15" customHeight="1" x14ac:dyDescent="0.25">
      <c r="A212" s="349"/>
      <c r="B212" s="42" t="s">
        <v>98</v>
      </c>
      <c r="C212" s="43" t="s">
        <v>99</v>
      </c>
      <c r="D212" s="44" t="s">
        <v>100</v>
      </c>
      <c r="E212" s="43"/>
      <c r="F212" s="45"/>
      <c r="G212" s="46"/>
      <c r="H212" s="46"/>
      <c r="I212" s="47"/>
      <c r="J212" s="48"/>
      <c r="K212" s="49"/>
      <c r="L212" s="50"/>
    </row>
    <row r="213" spans="1:12" s="23" customFormat="1" ht="31.5" customHeight="1" x14ac:dyDescent="0.25">
      <c r="A213" s="349"/>
      <c r="B213" s="42" t="s">
        <v>101</v>
      </c>
      <c r="C213" s="43" t="s">
        <v>14</v>
      </c>
      <c r="D213" s="44">
        <v>6</v>
      </c>
      <c r="E213" s="43"/>
      <c r="F213" s="45"/>
      <c r="G213" s="46"/>
      <c r="H213" s="46"/>
      <c r="I213" s="47"/>
      <c r="J213" s="48"/>
      <c r="K213" s="49"/>
      <c r="L213" s="50"/>
    </row>
    <row r="214" spans="1:12" s="23" customFormat="1" ht="28.5" customHeight="1" x14ac:dyDescent="0.25">
      <c r="A214" s="349"/>
      <c r="B214" s="42" t="s">
        <v>102</v>
      </c>
      <c r="C214" s="43" t="s">
        <v>210</v>
      </c>
      <c r="D214" s="54">
        <v>1</v>
      </c>
      <c r="E214" s="55"/>
      <c r="F214" s="45"/>
      <c r="G214" s="46"/>
      <c r="H214" s="46"/>
      <c r="I214" s="47"/>
      <c r="J214" s="48"/>
      <c r="K214" s="49"/>
      <c r="L214" s="50"/>
    </row>
    <row r="215" spans="1:12" s="23" customFormat="1" ht="15" customHeight="1" x14ac:dyDescent="0.25">
      <c r="A215" s="350"/>
      <c r="B215" s="42" t="s">
        <v>104</v>
      </c>
      <c r="C215" s="43" t="s">
        <v>184</v>
      </c>
      <c r="D215" s="44"/>
      <c r="E215" s="43"/>
      <c r="F215" s="45"/>
      <c r="G215" s="46"/>
      <c r="H215" s="46"/>
      <c r="I215" s="47"/>
      <c r="J215" s="48"/>
      <c r="K215" s="49"/>
      <c r="L215" s="50"/>
    </row>
    <row r="216" spans="1:12" s="23" customFormat="1" ht="74.25" customHeight="1" x14ac:dyDescent="0.25">
      <c r="A216" s="51"/>
      <c r="B216" s="52" t="s">
        <v>211</v>
      </c>
      <c r="C216" s="52"/>
      <c r="D216" s="53"/>
      <c r="E216" s="52"/>
      <c r="F216" s="46"/>
      <c r="G216" s="46"/>
      <c r="H216" s="46"/>
      <c r="I216" s="47"/>
      <c r="J216" s="48"/>
      <c r="K216" s="49"/>
      <c r="L216" s="50"/>
    </row>
    <row r="217" spans="1:12" s="32" customFormat="1" ht="29.25" customHeight="1" x14ac:dyDescent="0.25">
      <c r="A217" s="33" t="s">
        <v>212</v>
      </c>
      <c r="B217" s="34" t="s">
        <v>213</v>
      </c>
      <c r="C217" s="34" t="s">
        <v>42</v>
      </c>
      <c r="D217" s="35">
        <v>12</v>
      </c>
      <c r="E217" s="36"/>
      <c r="F217" s="37">
        <v>42000000</v>
      </c>
      <c r="G217" s="38">
        <v>39000000</v>
      </c>
      <c r="H217" s="38">
        <f>F217-G217</f>
        <v>3000000</v>
      </c>
      <c r="I217" s="39"/>
      <c r="J217" s="40"/>
      <c r="K217" s="41"/>
      <c r="L217" s="31"/>
    </row>
    <row r="218" spans="1:12" s="23" customFormat="1" ht="24.75" customHeight="1" x14ac:dyDescent="0.25">
      <c r="A218" s="348"/>
      <c r="B218" s="42" t="s">
        <v>95</v>
      </c>
      <c r="C218" s="43" t="s">
        <v>178</v>
      </c>
      <c r="D218" s="44" t="s">
        <v>179</v>
      </c>
      <c r="E218" s="43"/>
      <c r="F218" s="45"/>
      <c r="G218" s="46"/>
      <c r="H218" s="46"/>
      <c r="I218" s="47"/>
      <c r="J218" s="48"/>
      <c r="K218" s="49"/>
      <c r="L218" s="50"/>
    </row>
    <row r="219" spans="1:12" s="23" customFormat="1" ht="15" customHeight="1" x14ac:dyDescent="0.25">
      <c r="A219" s="349"/>
      <c r="B219" s="42" t="s">
        <v>98</v>
      </c>
      <c r="C219" s="43" t="s">
        <v>99</v>
      </c>
      <c r="D219" s="44" t="s">
        <v>100</v>
      </c>
      <c r="E219" s="43"/>
      <c r="F219" s="45"/>
      <c r="G219" s="46"/>
      <c r="H219" s="46"/>
      <c r="I219" s="47"/>
      <c r="J219" s="48"/>
      <c r="K219" s="49"/>
      <c r="L219" s="50"/>
    </row>
    <row r="220" spans="1:12" s="23" customFormat="1" ht="28.5" customHeight="1" x14ac:dyDescent="0.25">
      <c r="A220" s="349"/>
      <c r="B220" s="42" t="s">
        <v>101</v>
      </c>
      <c r="C220" s="43" t="s">
        <v>42</v>
      </c>
      <c r="D220" s="44">
        <v>12</v>
      </c>
      <c r="E220" s="43"/>
      <c r="F220" s="45"/>
      <c r="G220" s="46"/>
      <c r="H220" s="46"/>
      <c r="I220" s="47"/>
      <c r="J220" s="48"/>
      <c r="K220" s="49"/>
      <c r="L220" s="50"/>
    </row>
    <row r="221" spans="1:12" s="23" customFormat="1" ht="15" customHeight="1" x14ac:dyDescent="0.25">
      <c r="A221" s="349"/>
      <c r="B221" s="42" t="s">
        <v>102</v>
      </c>
      <c r="C221" s="43" t="s">
        <v>214</v>
      </c>
      <c r="D221" s="54">
        <v>1</v>
      </c>
      <c r="E221" s="55"/>
      <c r="F221" s="45"/>
      <c r="G221" s="46"/>
      <c r="H221" s="46"/>
      <c r="I221" s="47"/>
      <c r="J221" s="48"/>
      <c r="K221" s="49"/>
      <c r="L221" s="50"/>
    </row>
    <row r="222" spans="1:12" s="23" customFormat="1" ht="15" customHeight="1" x14ac:dyDescent="0.25">
      <c r="A222" s="350"/>
      <c r="B222" s="42" t="s">
        <v>104</v>
      </c>
      <c r="C222" s="43" t="s">
        <v>184</v>
      </c>
      <c r="D222" s="44"/>
      <c r="E222" s="43"/>
      <c r="F222" s="45"/>
      <c r="G222" s="46"/>
      <c r="H222" s="46"/>
      <c r="I222" s="47"/>
      <c r="J222" s="48"/>
      <c r="K222" s="49"/>
      <c r="L222" s="50"/>
    </row>
    <row r="223" spans="1:12" s="23" customFormat="1" ht="66" customHeight="1" x14ac:dyDescent="0.25">
      <c r="A223" s="51"/>
      <c r="B223" s="52" t="s">
        <v>211</v>
      </c>
      <c r="C223" s="52"/>
      <c r="D223" s="53"/>
      <c r="E223" s="52"/>
      <c r="F223" s="46"/>
      <c r="G223" s="46"/>
      <c r="H223" s="46"/>
      <c r="I223" s="47"/>
      <c r="J223" s="48"/>
      <c r="K223" s="49"/>
      <c r="L223" s="50"/>
    </row>
    <row r="224" spans="1:12" s="32" customFormat="1" ht="37.5" customHeight="1" x14ac:dyDescent="0.25">
      <c r="A224" s="33" t="s">
        <v>215</v>
      </c>
      <c r="B224" s="34" t="s">
        <v>216</v>
      </c>
      <c r="C224" s="34" t="s">
        <v>43</v>
      </c>
      <c r="D224" s="35">
        <v>1</v>
      </c>
      <c r="E224" s="36"/>
      <c r="F224" s="37">
        <v>390000000</v>
      </c>
      <c r="G224" s="38">
        <v>300000000</v>
      </c>
      <c r="H224" s="38">
        <f>F224-G224</f>
        <v>90000000</v>
      </c>
      <c r="I224" s="39"/>
      <c r="J224" s="40"/>
      <c r="K224" s="41"/>
      <c r="L224" s="31" t="s">
        <v>217</v>
      </c>
    </row>
    <row r="225" spans="1:12" s="23" customFormat="1" ht="28.5" customHeight="1" x14ac:dyDescent="0.25">
      <c r="A225" s="348"/>
      <c r="B225" s="42" t="s">
        <v>95</v>
      </c>
      <c r="C225" s="43" t="s">
        <v>178</v>
      </c>
      <c r="D225" s="44" t="s">
        <v>179</v>
      </c>
      <c r="E225" s="43"/>
      <c r="F225" s="45"/>
      <c r="G225" s="46"/>
      <c r="H225" s="46"/>
      <c r="I225" s="47"/>
      <c r="J225" s="48"/>
      <c r="K225" s="49"/>
      <c r="L225" s="50"/>
    </row>
    <row r="226" spans="1:12" s="23" customFormat="1" ht="15" customHeight="1" x14ac:dyDescent="0.25">
      <c r="A226" s="349"/>
      <c r="B226" s="42" t="s">
        <v>98</v>
      </c>
      <c r="C226" s="43" t="s">
        <v>99</v>
      </c>
      <c r="D226" s="44" t="s">
        <v>100</v>
      </c>
      <c r="E226" s="43"/>
      <c r="F226" s="45"/>
      <c r="G226" s="46"/>
      <c r="H226" s="46"/>
      <c r="I226" s="47"/>
      <c r="J226" s="48"/>
      <c r="K226" s="49"/>
      <c r="L226" s="50"/>
    </row>
    <row r="227" spans="1:12" s="23" customFormat="1" ht="36.75" customHeight="1" x14ac:dyDescent="0.25">
      <c r="A227" s="349"/>
      <c r="B227" s="42" t="s">
        <v>101</v>
      </c>
      <c r="C227" s="43" t="s">
        <v>43</v>
      </c>
      <c r="D227" s="44">
        <v>1</v>
      </c>
      <c r="E227" s="43"/>
      <c r="F227" s="45"/>
      <c r="G227" s="46"/>
      <c r="H227" s="46"/>
      <c r="I227" s="47"/>
      <c r="J227" s="48"/>
      <c r="K227" s="49"/>
      <c r="L227" s="50"/>
    </row>
    <row r="228" spans="1:12" s="23" customFormat="1" ht="29.25" customHeight="1" x14ac:dyDescent="0.25">
      <c r="A228" s="349"/>
      <c r="B228" s="42" t="s">
        <v>102</v>
      </c>
      <c r="C228" s="43" t="s">
        <v>218</v>
      </c>
      <c r="D228" s="54">
        <v>1</v>
      </c>
      <c r="E228" s="55"/>
      <c r="F228" s="45"/>
      <c r="G228" s="46"/>
      <c r="H228" s="46"/>
      <c r="I228" s="47"/>
      <c r="J228" s="48"/>
      <c r="K228" s="49"/>
      <c r="L228" s="50"/>
    </row>
    <row r="229" spans="1:12" s="23" customFormat="1" ht="15" customHeight="1" x14ac:dyDescent="0.25">
      <c r="A229" s="350"/>
      <c r="B229" s="42" t="s">
        <v>104</v>
      </c>
      <c r="C229" s="43" t="s">
        <v>105</v>
      </c>
      <c r="D229" s="44"/>
      <c r="E229" s="43"/>
      <c r="F229" s="45"/>
      <c r="G229" s="46"/>
      <c r="H229" s="46"/>
      <c r="I229" s="47"/>
      <c r="J229" s="48"/>
      <c r="K229" s="49"/>
      <c r="L229" s="50"/>
    </row>
    <row r="230" spans="1:12" s="23" customFormat="1" ht="69.75" customHeight="1" x14ac:dyDescent="0.25">
      <c r="A230" s="51"/>
      <c r="B230" s="52" t="s">
        <v>211</v>
      </c>
      <c r="C230" s="52"/>
      <c r="D230" s="53"/>
      <c r="E230" s="52"/>
      <c r="F230" s="46"/>
      <c r="G230" s="46"/>
      <c r="H230" s="38"/>
      <c r="I230" s="47"/>
      <c r="J230" s="48"/>
      <c r="K230" s="49"/>
      <c r="L230" s="50"/>
    </row>
    <row r="231" spans="1:12" s="32" customFormat="1" ht="29.25" customHeight="1" x14ac:dyDescent="0.25">
      <c r="A231" s="33" t="s">
        <v>219</v>
      </c>
      <c r="B231" s="34" t="s">
        <v>220</v>
      </c>
      <c r="C231" s="34" t="s">
        <v>37</v>
      </c>
      <c r="D231" s="35">
        <v>12</v>
      </c>
      <c r="E231" s="36"/>
      <c r="F231" s="37">
        <v>164000000</v>
      </c>
      <c r="G231" s="38">
        <v>45000000</v>
      </c>
      <c r="H231" s="38">
        <f>F231-G231</f>
        <v>119000000</v>
      </c>
      <c r="I231" s="39"/>
      <c r="J231" s="40"/>
      <c r="K231" s="41"/>
      <c r="L231" s="31"/>
    </row>
    <row r="232" spans="1:12" s="23" customFormat="1" ht="25.5" customHeight="1" x14ac:dyDescent="0.25">
      <c r="A232" s="348"/>
      <c r="B232" s="42" t="s">
        <v>95</v>
      </c>
      <c r="C232" s="43" t="s">
        <v>178</v>
      </c>
      <c r="D232" s="44" t="s">
        <v>179</v>
      </c>
      <c r="E232" s="43"/>
      <c r="F232" s="45"/>
      <c r="G232" s="46"/>
      <c r="H232" s="46"/>
      <c r="I232" s="47"/>
      <c r="J232" s="48"/>
      <c r="K232" s="49"/>
      <c r="L232" s="50"/>
    </row>
    <row r="233" spans="1:12" s="23" customFormat="1" ht="15" customHeight="1" x14ac:dyDescent="0.25">
      <c r="A233" s="349"/>
      <c r="B233" s="42" t="s">
        <v>98</v>
      </c>
      <c r="C233" s="43" t="s">
        <v>99</v>
      </c>
      <c r="D233" s="44" t="s">
        <v>100</v>
      </c>
      <c r="E233" s="43"/>
      <c r="F233" s="45"/>
      <c r="G233" s="46"/>
      <c r="H233" s="46"/>
      <c r="I233" s="47"/>
      <c r="J233" s="48"/>
      <c r="K233" s="49"/>
      <c r="L233" s="50"/>
    </row>
    <row r="234" spans="1:12" s="23" customFormat="1" ht="15" customHeight="1" x14ac:dyDescent="0.25">
      <c r="A234" s="349"/>
      <c r="B234" s="42" t="s">
        <v>101</v>
      </c>
      <c r="C234" s="43" t="s">
        <v>37</v>
      </c>
      <c r="D234" s="44">
        <v>12</v>
      </c>
      <c r="E234" s="43"/>
      <c r="F234" s="45"/>
      <c r="G234" s="46"/>
      <c r="H234" s="46"/>
      <c r="I234" s="47"/>
      <c r="J234" s="48"/>
      <c r="K234" s="49"/>
      <c r="L234" s="50"/>
    </row>
    <row r="235" spans="1:12" s="23" customFormat="1" ht="15" customHeight="1" x14ac:dyDescent="0.25">
      <c r="A235" s="349"/>
      <c r="B235" s="42" t="s">
        <v>102</v>
      </c>
      <c r="C235" s="43" t="s">
        <v>221</v>
      </c>
      <c r="D235" s="54">
        <v>1</v>
      </c>
      <c r="E235" s="55"/>
      <c r="F235" s="45"/>
      <c r="G235" s="46"/>
      <c r="H235" s="46"/>
      <c r="I235" s="47"/>
      <c r="J235" s="48"/>
      <c r="K235" s="49"/>
      <c r="L235" s="50"/>
    </row>
    <row r="236" spans="1:12" s="23" customFormat="1" ht="15" customHeight="1" x14ac:dyDescent="0.25">
      <c r="A236" s="350"/>
      <c r="B236" s="42" t="s">
        <v>104</v>
      </c>
      <c r="C236" s="43" t="s">
        <v>184</v>
      </c>
      <c r="D236" s="44"/>
      <c r="E236" s="43"/>
      <c r="F236" s="45"/>
      <c r="G236" s="46"/>
      <c r="H236" s="46"/>
      <c r="I236" s="47"/>
      <c r="J236" s="48"/>
      <c r="K236" s="49"/>
      <c r="L236" s="50"/>
    </row>
    <row r="237" spans="1:12" s="23" customFormat="1" ht="69.75" customHeight="1" x14ac:dyDescent="0.25">
      <c r="A237" s="51"/>
      <c r="B237" s="52" t="s">
        <v>211</v>
      </c>
      <c r="C237" s="52"/>
      <c r="D237" s="53"/>
      <c r="E237" s="52"/>
      <c r="F237" s="46"/>
      <c r="G237" s="46"/>
      <c r="H237" s="46"/>
      <c r="I237" s="47"/>
      <c r="J237" s="48"/>
      <c r="K237" s="49"/>
      <c r="L237" s="50"/>
    </row>
    <row r="238" spans="1:12" s="32" customFormat="1" ht="30" customHeight="1" x14ac:dyDescent="0.25">
      <c r="A238" s="24">
        <v>1.2</v>
      </c>
      <c r="B238" s="25" t="s">
        <v>44</v>
      </c>
      <c r="C238" s="25" t="s">
        <v>7</v>
      </c>
      <c r="D238" s="26">
        <v>100</v>
      </c>
      <c r="E238" s="25" t="s">
        <v>92</v>
      </c>
      <c r="F238" s="27">
        <f>SUM(F239:F322)</f>
        <v>5367000000</v>
      </c>
      <c r="G238" s="27">
        <f>SUM(G239:G322)</f>
        <v>413500000</v>
      </c>
      <c r="H238" s="27">
        <f>SUM(H239:H322)</f>
        <v>4953500000</v>
      </c>
      <c r="I238" s="28"/>
      <c r="J238" s="29"/>
      <c r="K238" s="30"/>
      <c r="L238" s="31"/>
    </row>
    <row r="239" spans="1:12" s="32" customFormat="1" ht="17.25" customHeight="1" x14ac:dyDescent="0.25">
      <c r="A239" s="33" t="s">
        <v>222</v>
      </c>
      <c r="B239" s="34" t="s">
        <v>223</v>
      </c>
      <c r="C239" s="34" t="s">
        <v>45</v>
      </c>
      <c r="D239" s="35">
        <v>1</v>
      </c>
      <c r="E239" s="36"/>
      <c r="F239" s="37">
        <v>79000000</v>
      </c>
      <c r="G239" s="38">
        <v>75000000</v>
      </c>
      <c r="H239" s="38">
        <f>F239-G239</f>
        <v>4000000</v>
      </c>
      <c r="I239" s="39"/>
      <c r="J239" s="40"/>
      <c r="K239" s="41"/>
      <c r="L239" s="31"/>
    </row>
    <row r="240" spans="1:12" s="23" customFormat="1" ht="28.5" customHeight="1" x14ac:dyDescent="0.25">
      <c r="A240" s="348"/>
      <c r="B240" s="42" t="s">
        <v>95</v>
      </c>
      <c r="C240" s="43" t="s">
        <v>224</v>
      </c>
      <c r="D240" s="44" t="s">
        <v>179</v>
      </c>
      <c r="E240" s="43"/>
      <c r="F240" s="45"/>
      <c r="G240" s="46"/>
      <c r="H240" s="46"/>
      <c r="I240" s="47"/>
      <c r="J240" s="48"/>
      <c r="K240" s="49"/>
      <c r="L240" s="50"/>
    </row>
    <row r="241" spans="1:12" s="23" customFormat="1" ht="15" customHeight="1" x14ac:dyDescent="0.25">
      <c r="A241" s="349"/>
      <c r="B241" s="42" t="s">
        <v>98</v>
      </c>
      <c r="C241" s="43" t="s">
        <v>99</v>
      </c>
      <c r="D241" s="44" t="s">
        <v>100</v>
      </c>
      <c r="E241" s="43"/>
      <c r="F241" s="45"/>
      <c r="G241" s="46"/>
      <c r="H241" s="46"/>
      <c r="I241" s="47"/>
      <c r="J241" s="48"/>
      <c r="K241" s="49"/>
      <c r="L241" s="50"/>
    </row>
    <row r="242" spans="1:12" s="23" customFormat="1" ht="18.75" customHeight="1" x14ac:dyDescent="0.25">
      <c r="A242" s="349"/>
      <c r="B242" s="42" t="s">
        <v>101</v>
      </c>
      <c r="C242" s="43" t="s">
        <v>45</v>
      </c>
      <c r="D242" s="44">
        <v>1</v>
      </c>
      <c r="E242" s="43"/>
      <c r="F242" s="45"/>
      <c r="G242" s="46"/>
      <c r="H242" s="46"/>
      <c r="I242" s="47"/>
      <c r="J242" s="48"/>
      <c r="K242" s="49"/>
      <c r="L242" s="50"/>
    </row>
    <row r="243" spans="1:12" s="23" customFormat="1" ht="25.5" customHeight="1" x14ac:dyDescent="0.25">
      <c r="A243" s="349"/>
      <c r="B243" s="42" t="s">
        <v>102</v>
      </c>
      <c r="C243" s="43" t="s">
        <v>225</v>
      </c>
      <c r="D243" s="54">
        <v>1</v>
      </c>
      <c r="E243" s="55"/>
      <c r="F243" s="45"/>
      <c r="G243" s="46"/>
      <c r="H243" s="46"/>
      <c r="I243" s="47"/>
      <c r="J243" s="48"/>
      <c r="K243" s="49"/>
      <c r="L243" s="50"/>
    </row>
    <row r="244" spans="1:12" s="23" customFormat="1" ht="15" customHeight="1" x14ac:dyDescent="0.25">
      <c r="A244" s="350"/>
      <c r="B244" s="42" t="s">
        <v>104</v>
      </c>
      <c r="C244" s="43" t="s">
        <v>184</v>
      </c>
      <c r="D244" s="44"/>
      <c r="E244" s="43"/>
      <c r="F244" s="45"/>
      <c r="G244" s="46"/>
      <c r="H244" s="46"/>
      <c r="I244" s="47"/>
      <c r="J244" s="48"/>
      <c r="K244" s="49"/>
      <c r="L244" s="50"/>
    </row>
    <row r="245" spans="1:12" s="23" customFormat="1" ht="66.75" customHeight="1" x14ac:dyDescent="0.25">
      <c r="A245" s="51"/>
      <c r="B245" s="52" t="s">
        <v>189</v>
      </c>
      <c r="C245" s="52"/>
      <c r="D245" s="53"/>
      <c r="E245" s="52"/>
      <c r="F245" s="46"/>
      <c r="G245" s="46"/>
      <c r="H245" s="46"/>
      <c r="I245" s="47"/>
      <c r="J245" s="48"/>
      <c r="K245" s="49"/>
      <c r="L245" s="50"/>
    </row>
    <row r="246" spans="1:12" s="32" customFormat="1" ht="29.25" customHeight="1" x14ac:dyDescent="0.25">
      <c r="A246" s="33" t="s">
        <v>226</v>
      </c>
      <c r="B246" s="34" t="s">
        <v>227</v>
      </c>
      <c r="C246" s="34" t="s">
        <v>47</v>
      </c>
      <c r="D246" s="35">
        <v>33</v>
      </c>
      <c r="E246" s="36"/>
      <c r="F246" s="37">
        <v>425000000</v>
      </c>
      <c r="G246" s="38">
        <v>125000000</v>
      </c>
      <c r="H246" s="38">
        <f>F246-G246</f>
        <v>300000000</v>
      </c>
      <c r="I246" s="39"/>
      <c r="J246" s="40"/>
      <c r="K246" s="41"/>
      <c r="L246" s="31"/>
    </row>
    <row r="247" spans="1:12" s="23" customFormat="1" ht="27" customHeight="1" x14ac:dyDescent="0.25">
      <c r="A247" s="348"/>
      <c r="B247" s="42" t="s">
        <v>95</v>
      </c>
      <c r="C247" s="43" t="s">
        <v>224</v>
      </c>
      <c r="D247" s="44" t="s">
        <v>179</v>
      </c>
      <c r="E247" s="43"/>
      <c r="F247" s="45"/>
      <c r="G247" s="46"/>
      <c r="H247" s="46"/>
      <c r="I247" s="47"/>
      <c r="J247" s="48"/>
      <c r="K247" s="49"/>
      <c r="L247" s="50"/>
    </row>
    <row r="248" spans="1:12" s="23" customFormat="1" ht="15" customHeight="1" x14ac:dyDescent="0.25">
      <c r="A248" s="349"/>
      <c r="B248" s="42" t="s">
        <v>98</v>
      </c>
      <c r="C248" s="43" t="s">
        <v>99</v>
      </c>
      <c r="D248" s="44" t="s">
        <v>100</v>
      </c>
      <c r="E248" s="43"/>
      <c r="F248" s="45"/>
      <c r="G248" s="46"/>
      <c r="H248" s="46"/>
      <c r="I248" s="47"/>
      <c r="J248" s="48"/>
      <c r="K248" s="49"/>
      <c r="L248" s="50"/>
    </row>
    <row r="249" spans="1:12" s="23" customFormat="1" ht="15" customHeight="1" x14ac:dyDescent="0.25">
      <c r="A249" s="349"/>
      <c r="B249" s="42" t="s">
        <v>101</v>
      </c>
      <c r="C249" s="43" t="s">
        <v>47</v>
      </c>
      <c r="D249" s="44">
        <v>33</v>
      </c>
      <c r="E249" s="43"/>
      <c r="F249" s="45"/>
      <c r="G249" s="46"/>
      <c r="H249" s="46"/>
      <c r="I249" s="47"/>
      <c r="J249" s="48"/>
      <c r="K249" s="49"/>
      <c r="L249" s="50"/>
    </row>
    <row r="250" spans="1:12" s="23" customFormat="1" ht="28.5" customHeight="1" x14ac:dyDescent="0.25">
      <c r="A250" s="349"/>
      <c r="B250" s="42" t="s">
        <v>102</v>
      </c>
      <c r="C250" s="43" t="s">
        <v>228</v>
      </c>
      <c r="D250" s="54">
        <v>1</v>
      </c>
      <c r="E250" s="55"/>
      <c r="F250" s="45"/>
      <c r="G250" s="46"/>
      <c r="H250" s="46"/>
      <c r="I250" s="47"/>
      <c r="J250" s="48"/>
      <c r="K250" s="49"/>
      <c r="L250" s="50"/>
    </row>
    <row r="251" spans="1:12" s="23" customFormat="1" ht="15" customHeight="1" x14ac:dyDescent="0.25">
      <c r="A251" s="350"/>
      <c r="B251" s="42" t="s">
        <v>104</v>
      </c>
      <c r="C251" s="43" t="s">
        <v>184</v>
      </c>
      <c r="D251" s="44"/>
      <c r="E251" s="43"/>
      <c r="F251" s="45"/>
      <c r="G251" s="46"/>
      <c r="H251" s="46"/>
      <c r="I251" s="47"/>
      <c r="J251" s="48"/>
      <c r="K251" s="49"/>
      <c r="L251" s="50"/>
    </row>
    <row r="252" spans="1:12" s="23" customFormat="1" ht="68.25" customHeight="1" x14ac:dyDescent="0.25">
      <c r="A252" s="51"/>
      <c r="B252" s="52" t="s">
        <v>189</v>
      </c>
      <c r="C252" s="52"/>
      <c r="D252" s="53"/>
      <c r="E252" s="52"/>
      <c r="F252" s="46"/>
      <c r="G252" s="46"/>
      <c r="H252" s="46"/>
      <c r="I252" s="47"/>
      <c r="J252" s="48"/>
      <c r="K252" s="49"/>
      <c r="L252" s="50"/>
    </row>
    <row r="253" spans="1:12" s="32" customFormat="1" ht="36.75" customHeight="1" x14ac:dyDescent="0.25">
      <c r="A253" s="33" t="s">
        <v>229</v>
      </c>
      <c r="B253" s="34" t="s">
        <v>230</v>
      </c>
      <c r="C253" s="34" t="s">
        <v>15</v>
      </c>
      <c r="D253" s="35">
        <v>56</v>
      </c>
      <c r="E253" s="36"/>
      <c r="F253" s="37">
        <v>36000000</v>
      </c>
      <c r="G253" s="38">
        <v>15000000</v>
      </c>
      <c r="H253" s="38">
        <f>F253-G253</f>
        <v>21000000</v>
      </c>
      <c r="I253" s="39"/>
      <c r="J253" s="40"/>
      <c r="K253" s="41"/>
      <c r="L253" s="31"/>
    </row>
    <row r="254" spans="1:12" s="23" customFormat="1" ht="24" customHeight="1" x14ac:dyDescent="0.25">
      <c r="A254" s="348"/>
      <c r="B254" s="42" t="s">
        <v>95</v>
      </c>
      <c r="C254" s="43" t="s">
        <v>224</v>
      </c>
      <c r="D254" s="44" t="s">
        <v>179</v>
      </c>
      <c r="E254" s="43"/>
      <c r="F254" s="45"/>
      <c r="G254" s="46"/>
      <c r="H254" s="46"/>
      <c r="I254" s="47"/>
      <c r="J254" s="48"/>
      <c r="K254" s="49"/>
      <c r="L254" s="50"/>
    </row>
    <row r="255" spans="1:12" s="23" customFormat="1" ht="15" customHeight="1" x14ac:dyDescent="0.25">
      <c r="A255" s="349"/>
      <c r="B255" s="42" t="s">
        <v>98</v>
      </c>
      <c r="C255" s="43" t="s">
        <v>99</v>
      </c>
      <c r="D255" s="44" t="s">
        <v>100</v>
      </c>
      <c r="E255" s="43"/>
      <c r="F255" s="45"/>
      <c r="G255" s="46"/>
      <c r="H255" s="46"/>
      <c r="I255" s="47"/>
      <c r="J255" s="48"/>
      <c r="K255" s="49"/>
      <c r="L255" s="50"/>
    </row>
    <row r="256" spans="1:12" s="23" customFormat="1" ht="26.25" customHeight="1" x14ac:dyDescent="0.25">
      <c r="A256" s="349"/>
      <c r="B256" s="42" t="s">
        <v>101</v>
      </c>
      <c r="C256" s="43" t="s">
        <v>15</v>
      </c>
      <c r="D256" s="44">
        <v>56</v>
      </c>
      <c r="E256" s="43"/>
      <c r="F256" s="45"/>
      <c r="G256" s="46"/>
      <c r="H256" s="46"/>
      <c r="I256" s="47"/>
      <c r="J256" s="48"/>
      <c r="K256" s="49"/>
      <c r="L256" s="50"/>
    </row>
    <row r="257" spans="1:12" s="23" customFormat="1" ht="27.75" customHeight="1" x14ac:dyDescent="0.25">
      <c r="A257" s="349"/>
      <c r="B257" s="42" t="s">
        <v>102</v>
      </c>
      <c r="C257" s="43" t="s">
        <v>231</v>
      </c>
      <c r="D257" s="54">
        <v>1</v>
      </c>
      <c r="E257" s="55"/>
      <c r="F257" s="45"/>
      <c r="G257" s="46"/>
      <c r="H257" s="46"/>
      <c r="I257" s="47"/>
      <c r="J257" s="48"/>
      <c r="K257" s="49"/>
      <c r="L257" s="50"/>
    </row>
    <row r="258" spans="1:12" s="23" customFormat="1" ht="15" customHeight="1" x14ac:dyDescent="0.25">
      <c r="A258" s="350"/>
      <c r="B258" s="42" t="s">
        <v>104</v>
      </c>
      <c r="C258" s="43" t="s">
        <v>184</v>
      </c>
      <c r="D258" s="44"/>
      <c r="E258" s="43"/>
      <c r="F258" s="45"/>
      <c r="G258" s="46"/>
      <c r="H258" s="46"/>
      <c r="I258" s="47"/>
      <c r="J258" s="48"/>
      <c r="K258" s="49"/>
      <c r="L258" s="50"/>
    </row>
    <row r="259" spans="1:12" s="23" customFormat="1" ht="70.5" customHeight="1" x14ac:dyDescent="0.25">
      <c r="A259" s="51"/>
      <c r="B259" s="52" t="s">
        <v>189</v>
      </c>
      <c r="C259" s="52"/>
      <c r="D259" s="53"/>
      <c r="E259" s="52"/>
      <c r="F259" s="46"/>
      <c r="G259" s="46"/>
      <c r="H259" s="46"/>
      <c r="I259" s="47"/>
      <c r="J259" s="48"/>
      <c r="K259" s="49"/>
      <c r="L259" s="50"/>
    </row>
    <row r="260" spans="1:12" s="32" customFormat="1" ht="24" customHeight="1" x14ac:dyDescent="0.25">
      <c r="A260" s="33" t="s">
        <v>232</v>
      </c>
      <c r="B260" s="34" t="s">
        <v>233</v>
      </c>
      <c r="C260" s="34" t="s">
        <v>46</v>
      </c>
      <c r="D260" s="35">
        <v>1</v>
      </c>
      <c r="E260" s="36"/>
      <c r="F260" s="37">
        <v>176000000</v>
      </c>
      <c r="G260" s="38">
        <v>76000000</v>
      </c>
      <c r="H260" s="38">
        <f>F260-G260</f>
        <v>100000000</v>
      </c>
      <c r="I260" s="39"/>
      <c r="J260" s="40"/>
      <c r="K260" s="41"/>
      <c r="L260" s="31" t="s">
        <v>209</v>
      </c>
    </row>
    <row r="261" spans="1:12" s="23" customFormat="1" ht="30" customHeight="1" x14ac:dyDescent="0.25">
      <c r="A261" s="348"/>
      <c r="B261" s="42" t="s">
        <v>95</v>
      </c>
      <c r="C261" s="43" t="s">
        <v>224</v>
      </c>
      <c r="D261" s="44" t="s">
        <v>179</v>
      </c>
      <c r="E261" s="43"/>
      <c r="F261" s="45"/>
      <c r="G261" s="46"/>
      <c r="H261" s="46"/>
      <c r="I261" s="47"/>
      <c r="J261" s="48"/>
      <c r="K261" s="49"/>
      <c r="L261" s="50"/>
    </row>
    <row r="262" spans="1:12" s="23" customFormat="1" ht="17.25" customHeight="1" x14ac:dyDescent="0.25">
      <c r="A262" s="349"/>
      <c r="B262" s="42" t="s">
        <v>98</v>
      </c>
      <c r="C262" s="43" t="s">
        <v>99</v>
      </c>
      <c r="D262" s="44" t="s">
        <v>100</v>
      </c>
      <c r="E262" s="43"/>
      <c r="F262" s="45"/>
      <c r="G262" s="46"/>
      <c r="H262" s="46"/>
      <c r="I262" s="47"/>
      <c r="J262" s="48"/>
      <c r="K262" s="49"/>
      <c r="L262" s="50"/>
    </row>
    <row r="263" spans="1:12" s="23" customFormat="1" ht="30.75" customHeight="1" x14ac:dyDescent="0.25">
      <c r="A263" s="349"/>
      <c r="B263" s="42" t="s">
        <v>101</v>
      </c>
      <c r="C263" s="43" t="s">
        <v>46</v>
      </c>
      <c r="D263" s="44">
        <v>1</v>
      </c>
      <c r="E263" s="43"/>
      <c r="F263" s="45"/>
      <c r="G263" s="46"/>
      <c r="H263" s="46"/>
      <c r="I263" s="47"/>
      <c r="J263" s="48"/>
      <c r="K263" s="49"/>
      <c r="L263" s="50"/>
    </row>
    <row r="264" spans="1:12" s="23" customFormat="1" ht="25.5" customHeight="1" x14ac:dyDescent="0.25">
      <c r="A264" s="349"/>
      <c r="B264" s="42" t="s">
        <v>102</v>
      </c>
      <c r="C264" s="43" t="s">
        <v>234</v>
      </c>
      <c r="D264" s="54">
        <v>1</v>
      </c>
      <c r="E264" s="55"/>
      <c r="F264" s="45"/>
      <c r="G264" s="46"/>
      <c r="H264" s="46"/>
      <c r="I264" s="47"/>
      <c r="J264" s="48"/>
      <c r="K264" s="49"/>
      <c r="L264" s="50"/>
    </row>
    <row r="265" spans="1:12" s="23" customFormat="1" ht="15" customHeight="1" x14ac:dyDescent="0.25">
      <c r="A265" s="350"/>
      <c r="B265" s="42" t="s">
        <v>104</v>
      </c>
      <c r="C265" s="43" t="s">
        <v>184</v>
      </c>
      <c r="D265" s="44"/>
      <c r="E265" s="43"/>
      <c r="F265" s="45"/>
      <c r="G265" s="46"/>
      <c r="H265" s="46"/>
      <c r="I265" s="47"/>
      <c r="J265" s="48"/>
      <c r="K265" s="49"/>
      <c r="L265" s="50"/>
    </row>
    <row r="266" spans="1:12" s="23" customFormat="1" ht="70.5" customHeight="1" x14ac:dyDescent="0.25">
      <c r="A266" s="51"/>
      <c r="B266" s="52" t="s">
        <v>189</v>
      </c>
      <c r="C266" s="52"/>
      <c r="D266" s="53"/>
      <c r="E266" s="52"/>
      <c r="F266" s="46"/>
      <c r="G266" s="46"/>
      <c r="H266" s="46"/>
      <c r="I266" s="47"/>
      <c r="J266" s="48"/>
      <c r="K266" s="49"/>
      <c r="L266" s="50"/>
    </row>
    <row r="267" spans="1:12" s="32" customFormat="1" ht="34.5" customHeight="1" x14ac:dyDescent="0.25">
      <c r="A267" s="33" t="s">
        <v>235</v>
      </c>
      <c r="B267" s="34" t="s">
        <v>236</v>
      </c>
      <c r="C267" s="34" t="s">
        <v>16</v>
      </c>
      <c r="D267" s="35">
        <v>26</v>
      </c>
      <c r="E267" s="36"/>
      <c r="F267" s="37">
        <v>24000000</v>
      </c>
      <c r="G267" s="38">
        <v>7500000</v>
      </c>
      <c r="H267" s="38">
        <f>F267-G267</f>
        <v>16500000</v>
      </c>
      <c r="I267" s="39"/>
      <c r="J267" s="40"/>
      <c r="K267" s="41"/>
      <c r="L267" s="31"/>
    </row>
    <row r="268" spans="1:12" s="23" customFormat="1" ht="27.75" customHeight="1" x14ac:dyDescent="0.25">
      <c r="A268" s="348"/>
      <c r="B268" s="42" t="s">
        <v>95</v>
      </c>
      <c r="C268" s="43" t="s">
        <v>224</v>
      </c>
      <c r="D268" s="44" t="s">
        <v>179</v>
      </c>
      <c r="E268" s="43"/>
      <c r="F268" s="45"/>
      <c r="G268" s="46"/>
      <c r="H268" s="46"/>
      <c r="I268" s="47"/>
      <c r="J268" s="48"/>
      <c r="K268" s="49"/>
      <c r="L268" s="50"/>
    </row>
    <row r="269" spans="1:12" s="23" customFormat="1" ht="15" customHeight="1" x14ac:dyDescent="0.25">
      <c r="A269" s="349"/>
      <c r="B269" s="42" t="s">
        <v>98</v>
      </c>
      <c r="C269" s="43" t="s">
        <v>99</v>
      </c>
      <c r="D269" s="44" t="s">
        <v>100</v>
      </c>
      <c r="E269" s="43"/>
      <c r="F269" s="45"/>
      <c r="G269" s="46"/>
      <c r="H269" s="46"/>
      <c r="I269" s="47"/>
      <c r="J269" s="48"/>
      <c r="K269" s="49"/>
      <c r="L269" s="50"/>
    </row>
    <row r="270" spans="1:12" s="23" customFormat="1" ht="30" customHeight="1" x14ac:dyDescent="0.25">
      <c r="A270" s="349"/>
      <c r="B270" s="42" t="s">
        <v>101</v>
      </c>
      <c r="C270" s="43" t="s">
        <v>16</v>
      </c>
      <c r="D270" s="44">
        <v>26</v>
      </c>
      <c r="E270" s="43"/>
      <c r="F270" s="45"/>
      <c r="G270" s="46"/>
      <c r="H270" s="46"/>
      <c r="I270" s="47"/>
      <c r="J270" s="48"/>
      <c r="K270" s="49"/>
      <c r="L270" s="50"/>
    </row>
    <row r="271" spans="1:12" s="23" customFormat="1" ht="28.5" customHeight="1" x14ac:dyDescent="0.25">
      <c r="A271" s="349"/>
      <c r="B271" s="42" t="s">
        <v>102</v>
      </c>
      <c r="C271" s="43" t="s">
        <v>237</v>
      </c>
      <c r="D271" s="54">
        <v>1</v>
      </c>
      <c r="E271" s="55"/>
      <c r="F271" s="45"/>
      <c r="G271" s="46"/>
      <c r="H271" s="46"/>
      <c r="I271" s="47"/>
      <c r="J271" s="48"/>
      <c r="K271" s="49"/>
      <c r="L271" s="50"/>
    </row>
    <row r="272" spans="1:12" s="23" customFormat="1" ht="15" customHeight="1" x14ac:dyDescent="0.25">
      <c r="A272" s="350"/>
      <c r="B272" s="42" t="s">
        <v>104</v>
      </c>
      <c r="C272" s="43" t="s">
        <v>184</v>
      </c>
      <c r="D272" s="44"/>
      <c r="E272" s="43"/>
      <c r="F272" s="45"/>
      <c r="G272" s="46"/>
      <c r="H272" s="46"/>
      <c r="I272" s="47"/>
      <c r="J272" s="48"/>
      <c r="K272" s="49"/>
      <c r="L272" s="50"/>
    </row>
    <row r="273" spans="1:12" s="23" customFormat="1" ht="72" customHeight="1" x14ac:dyDescent="0.25">
      <c r="A273" s="51"/>
      <c r="B273" s="52" t="s">
        <v>189</v>
      </c>
      <c r="C273" s="52"/>
      <c r="D273" s="53"/>
      <c r="E273" s="52"/>
      <c r="F273" s="46"/>
      <c r="G273" s="46"/>
      <c r="H273" s="46"/>
      <c r="I273" s="47"/>
      <c r="J273" s="48"/>
      <c r="K273" s="49"/>
      <c r="L273" s="50"/>
    </row>
    <row r="274" spans="1:12" s="32" customFormat="1" ht="54" customHeight="1" x14ac:dyDescent="0.25">
      <c r="A274" s="33" t="s">
        <v>238</v>
      </c>
      <c r="B274" s="34" t="s">
        <v>239</v>
      </c>
      <c r="C274" s="34" t="s">
        <v>48</v>
      </c>
      <c r="D274" s="35">
        <v>38</v>
      </c>
      <c r="E274" s="36"/>
      <c r="F274" s="37">
        <v>55000000</v>
      </c>
      <c r="G274" s="38">
        <v>0</v>
      </c>
      <c r="H274" s="38">
        <f>F274-G274</f>
        <v>55000000</v>
      </c>
      <c r="I274" s="39"/>
      <c r="J274" s="40"/>
      <c r="K274" s="41"/>
      <c r="L274" s="50" t="s">
        <v>240</v>
      </c>
    </row>
    <row r="275" spans="1:12" s="23" customFormat="1" ht="27.75" customHeight="1" x14ac:dyDescent="0.25">
      <c r="A275" s="348"/>
      <c r="B275" s="42" t="s">
        <v>95</v>
      </c>
      <c r="C275" s="43" t="s">
        <v>224</v>
      </c>
      <c r="D275" s="44" t="s">
        <v>179</v>
      </c>
      <c r="E275" s="43"/>
      <c r="F275" s="45"/>
      <c r="G275" s="46"/>
      <c r="H275" s="46"/>
      <c r="I275" s="47"/>
      <c r="J275" s="48"/>
      <c r="K275" s="49"/>
      <c r="L275" s="50"/>
    </row>
    <row r="276" spans="1:12" s="23" customFormat="1" ht="15" customHeight="1" x14ac:dyDescent="0.25">
      <c r="A276" s="349"/>
      <c r="B276" s="42" t="s">
        <v>98</v>
      </c>
      <c r="C276" s="43" t="s">
        <v>99</v>
      </c>
      <c r="D276" s="44" t="s">
        <v>100</v>
      </c>
      <c r="E276" s="43"/>
      <c r="F276" s="45"/>
      <c r="G276" s="46"/>
      <c r="H276" s="46"/>
      <c r="I276" s="47"/>
      <c r="J276" s="48"/>
      <c r="K276" s="49"/>
      <c r="L276" s="50"/>
    </row>
    <row r="277" spans="1:12" s="23" customFormat="1" ht="28.5" customHeight="1" x14ac:dyDescent="0.25">
      <c r="A277" s="349"/>
      <c r="B277" s="42" t="s">
        <v>101</v>
      </c>
      <c r="C277" s="43" t="s">
        <v>48</v>
      </c>
      <c r="D277" s="44">
        <v>38</v>
      </c>
      <c r="E277" s="43"/>
      <c r="F277" s="45"/>
      <c r="G277" s="46"/>
      <c r="H277" s="46"/>
      <c r="I277" s="47"/>
      <c r="J277" s="48"/>
      <c r="K277" s="49"/>
      <c r="L277" s="50"/>
    </row>
    <row r="278" spans="1:12" s="23" customFormat="1" ht="28.5" customHeight="1" x14ac:dyDescent="0.25">
      <c r="A278" s="349"/>
      <c r="B278" s="42" t="s">
        <v>102</v>
      </c>
      <c r="C278" s="43" t="s">
        <v>241</v>
      </c>
      <c r="D278" s="54">
        <v>1</v>
      </c>
      <c r="E278" s="55"/>
      <c r="F278" s="45"/>
      <c r="G278" s="46"/>
      <c r="H278" s="46"/>
      <c r="I278" s="47"/>
      <c r="J278" s="48"/>
      <c r="K278" s="49"/>
      <c r="L278" s="50"/>
    </row>
    <row r="279" spans="1:12" s="23" customFormat="1" ht="18" customHeight="1" x14ac:dyDescent="0.25">
      <c r="A279" s="350"/>
      <c r="B279" s="42" t="s">
        <v>104</v>
      </c>
      <c r="C279" s="43" t="s">
        <v>184</v>
      </c>
      <c r="D279" s="44"/>
      <c r="E279" s="43"/>
      <c r="F279" s="45"/>
      <c r="G279" s="46"/>
      <c r="H279" s="46"/>
      <c r="I279" s="47"/>
      <c r="J279" s="48"/>
      <c r="K279" s="49"/>
      <c r="L279" s="50"/>
    </row>
    <row r="280" spans="1:12" s="23" customFormat="1" ht="66.75" customHeight="1" x14ac:dyDescent="0.25">
      <c r="A280" s="51"/>
      <c r="B280" s="52" t="s">
        <v>189</v>
      </c>
      <c r="C280" s="52"/>
      <c r="D280" s="53"/>
      <c r="E280" s="52"/>
      <c r="F280" s="46"/>
      <c r="G280" s="46"/>
      <c r="H280" s="46"/>
      <c r="I280" s="47"/>
      <c r="J280" s="48"/>
      <c r="K280" s="49"/>
      <c r="L280" s="50"/>
    </row>
    <row r="281" spans="1:12" s="32" customFormat="1" ht="31.5" customHeight="1" x14ac:dyDescent="0.25">
      <c r="A281" s="33" t="s">
        <v>242</v>
      </c>
      <c r="B281" s="34" t="s">
        <v>243</v>
      </c>
      <c r="C281" s="34" t="s">
        <v>51</v>
      </c>
      <c r="D281" s="35">
        <v>1</v>
      </c>
      <c r="E281" s="36"/>
      <c r="F281" s="37">
        <v>182000000</v>
      </c>
      <c r="G281" s="38">
        <v>0</v>
      </c>
      <c r="H281" s="38">
        <f>F281-G281</f>
        <v>182000000</v>
      </c>
      <c r="I281" s="39"/>
      <c r="J281" s="40"/>
      <c r="K281" s="41"/>
      <c r="L281" s="31" t="s">
        <v>209</v>
      </c>
    </row>
    <row r="282" spans="1:12" s="23" customFormat="1" ht="26.25" customHeight="1" x14ac:dyDescent="0.25">
      <c r="A282" s="348"/>
      <c r="B282" s="42" t="s">
        <v>95</v>
      </c>
      <c r="C282" s="43" t="s">
        <v>224</v>
      </c>
      <c r="D282" s="44" t="s">
        <v>179</v>
      </c>
      <c r="E282" s="43"/>
      <c r="F282" s="45"/>
      <c r="G282" s="46"/>
      <c r="H282" s="46"/>
      <c r="I282" s="47"/>
      <c r="J282" s="48"/>
      <c r="K282" s="49"/>
      <c r="L282" s="50"/>
    </row>
    <row r="283" spans="1:12" s="23" customFormat="1" ht="18.75" customHeight="1" x14ac:dyDescent="0.25">
      <c r="A283" s="349"/>
      <c r="B283" s="42" t="s">
        <v>98</v>
      </c>
      <c r="C283" s="43" t="s">
        <v>99</v>
      </c>
      <c r="D283" s="44" t="s">
        <v>100</v>
      </c>
      <c r="E283" s="43"/>
      <c r="F283" s="45"/>
      <c r="G283" s="46"/>
      <c r="H283" s="46"/>
      <c r="I283" s="47"/>
      <c r="J283" s="48"/>
      <c r="K283" s="49"/>
      <c r="L283" s="50"/>
    </row>
    <row r="284" spans="1:12" s="23" customFormat="1" ht="27" customHeight="1" x14ac:dyDescent="0.25">
      <c r="A284" s="349"/>
      <c r="B284" s="42" t="s">
        <v>101</v>
      </c>
      <c r="C284" s="43" t="s">
        <v>51</v>
      </c>
      <c r="D284" s="44">
        <v>1</v>
      </c>
      <c r="E284" s="43"/>
      <c r="F284" s="45"/>
      <c r="G284" s="46"/>
      <c r="H284" s="46"/>
      <c r="I284" s="47"/>
      <c r="J284" s="48"/>
      <c r="K284" s="49"/>
      <c r="L284" s="50"/>
    </row>
    <row r="285" spans="1:12" s="23" customFormat="1" ht="28.5" customHeight="1" x14ac:dyDescent="0.25">
      <c r="A285" s="349"/>
      <c r="B285" s="42" t="s">
        <v>102</v>
      </c>
      <c r="C285" s="43" t="s">
        <v>244</v>
      </c>
      <c r="D285" s="54">
        <v>1</v>
      </c>
      <c r="E285" s="55"/>
      <c r="F285" s="45"/>
      <c r="G285" s="46"/>
      <c r="H285" s="46"/>
      <c r="I285" s="47"/>
      <c r="J285" s="48"/>
      <c r="K285" s="49"/>
      <c r="L285" s="50"/>
    </row>
    <row r="286" spans="1:12" s="23" customFormat="1" ht="15" customHeight="1" x14ac:dyDescent="0.25">
      <c r="A286" s="350"/>
      <c r="B286" s="42" t="s">
        <v>104</v>
      </c>
      <c r="C286" s="43" t="s">
        <v>184</v>
      </c>
      <c r="D286" s="44"/>
      <c r="E286" s="43"/>
      <c r="F286" s="45"/>
      <c r="G286" s="46"/>
      <c r="H286" s="46"/>
      <c r="I286" s="47"/>
      <c r="J286" s="48"/>
      <c r="K286" s="49"/>
      <c r="L286" s="50"/>
    </row>
    <row r="287" spans="1:12" s="23" customFormat="1" ht="68.25" customHeight="1" x14ac:dyDescent="0.25">
      <c r="A287" s="51"/>
      <c r="B287" s="52" t="s">
        <v>189</v>
      </c>
      <c r="C287" s="52"/>
      <c r="D287" s="53"/>
      <c r="E287" s="52"/>
      <c r="F287" s="46"/>
      <c r="G287" s="46"/>
      <c r="H287" s="46"/>
      <c r="I287" s="47"/>
      <c r="J287" s="48"/>
      <c r="K287" s="49"/>
      <c r="L287" s="50"/>
    </row>
    <row r="288" spans="1:12" s="32" customFormat="1" ht="30" customHeight="1" x14ac:dyDescent="0.25">
      <c r="A288" s="33" t="s">
        <v>245</v>
      </c>
      <c r="B288" s="34" t="s">
        <v>246</v>
      </c>
      <c r="C288" s="34" t="s">
        <v>49</v>
      </c>
      <c r="D288" s="35">
        <v>1</v>
      </c>
      <c r="E288" s="36"/>
      <c r="F288" s="37">
        <v>325000000</v>
      </c>
      <c r="G288" s="38">
        <v>0</v>
      </c>
      <c r="H288" s="38">
        <f>F288-G288</f>
        <v>325000000</v>
      </c>
      <c r="I288" s="39"/>
      <c r="J288" s="40"/>
      <c r="K288" s="41"/>
      <c r="L288" s="31" t="s">
        <v>247</v>
      </c>
    </row>
    <row r="289" spans="1:12" s="23" customFormat="1" ht="26.25" customHeight="1" x14ac:dyDescent="0.25">
      <c r="A289" s="348"/>
      <c r="B289" s="42" t="s">
        <v>95</v>
      </c>
      <c r="C289" s="43" t="s">
        <v>224</v>
      </c>
      <c r="D289" s="44" t="s">
        <v>179</v>
      </c>
      <c r="E289" s="43"/>
      <c r="F289" s="45"/>
      <c r="G289" s="46"/>
      <c r="H289" s="46"/>
      <c r="I289" s="47"/>
      <c r="J289" s="48"/>
      <c r="K289" s="49"/>
      <c r="L289" s="50"/>
    </row>
    <row r="290" spans="1:12" s="23" customFormat="1" ht="15.75" customHeight="1" x14ac:dyDescent="0.25">
      <c r="A290" s="349"/>
      <c r="B290" s="42" t="s">
        <v>98</v>
      </c>
      <c r="C290" s="43" t="s">
        <v>99</v>
      </c>
      <c r="D290" s="44" t="s">
        <v>100</v>
      </c>
      <c r="E290" s="43"/>
      <c r="F290" s="45"/>
      <c r="G290" s="46"/>
      <c r="H290" s="46"/>
      <c r="I290" s="47"/>
      <c r="J290" s="48"/>
      <c r="K290" s="49"/>
      <c r="L290" s="50"/>
    </row>
    <row r="291" spans="1:12" s="23" customFormat="1" ht="30.75" customHeight="1" x14ac:dyDescent="0.25">
      <c r="A291" s="349"/>
      <c r="B291" s="42" t="s">
        <v>101</v>
      </c>
      <c r="C291" s="43" t="s">
        <v>49</v>
      </c>
      <c r="D291" s="44">
        <v>1</v>
      </c>
      <c r="E291" s="43"/>
      <c r="F291" s="45"/>
      <c r="G291" s="46"/>
      <c r="H291" s="46"/>
      <c r="I291" s="47"/>
      <c r="J291" s="48"/>
      <c r="K291" s="49"/>
      <c r="L291" s="50"/>
    </row>
    <row r="292" spans="1:12" s="23" customFormat="1" ht="15" customHeight="1" x14ac:dyDescent="0.25">
      <c r="A292" s="349"/>
      <c r="B292" s="42" t="s">
        <v>102</v>
      </c>
      <c r="C292" s="43" t="s">
        <v>248</v>
      </c>
      <c r="D292" s="54">
        <v>1</v>
      </c>
      <c r="E292" s="55"/>
      <c r="F292" s="45"/>
      <c r="G292" s="46"/>
      <c r="H292" s="46"/>
      <c r="I292" s="47"/>
      <c r="J292" s="48"/>
      <c r="K292" s="49"/>
      <c r="L292" s="50"/>
    </row>
    <row r="293" spans="1:12" s="23" customFormat="1" ht="15" customHeight="1" x14ac:dyDescent="0.25">
      <c r="A293" s="350"/>
      <c r="B293" s="42" t="s">
        <v>104</v>
      </c>
      <c r="C293" s="43" t="s">
        <v>184</v>
      </c>
      <c r="D293" s="44"/>
      <c r="E293" s="43"/>
      <c r="F293" s="45"/>
      <c r="G293" s="46"/>
      <c r="H293" s="46"/>
      <c r="I293" s="47"/>
      <c r="J293" s="48"/>
      <c r="K293" s="49"/>
      <c r="L293" s="50"/>
    </row>
    <row r="294" spans="1:12" s="23" customFormat="1" ht="53.25" customHeight="1" x14ac:dyDescent="0.25">
      <c r="A294" s="51"/>
      <c r="B294" s="52" t="s">
        <v>249</v>
      </c>
      <c r="C294" s="52"/>
      <c r="D294" s="53"/>
      <c r="E294" s="52"/>
      <c r="F294" s="46"/>
      <c r="G294" s="46"/>
      <c r="H294" s="46"/>
      <c r="I294" s="47"/>
      <c r="J294" s="48"/>
      <c r="K294" s="49"/>
      <c r="L294" s="50"/>
    </row>
    <row r="295" spans="1:12" s="32" customFormat="1" ht="15" customHeight="1" x14ac:dyDescent="0.25">
      <c r="A295" s="33" t="s">
        <v>250</v>
      </c>
      <c r="B295" s="34" t="s">
        <v>251</v>
      </c>
      <c r="C295" s="34" t="s">
        <v>50</v>
      </c>
      <c r="D295" s="35">
        <v>25</v>
      </c>
      <c r="E295" s="36"/>
      <c r="F295" s="37">
        <v>121000000</v>
      </c>
      <c r="G295" s="38">
        <v>0</v>
      </c>
      <c r="H295" s="38">
        <f>F295-G295</f>
        <v>121000000</v>
      </c>
      <c r="I295" s="39"/>
      <c r="J295" s="40"/>
      <c r="K295" s="41"/>
      <c r="L295" s="31" t="s">
        <v>252</v>
      </c>
    </row>
    <row r="296" spans="1:12" s="23" customFormat="1" ht="29.25" customHeight="1" x14ac:dyDescent="0.25">
      <c r="A296" s="348"/>
      <c r="B296" s="42" t="s">
        <v>95</v>
      </c>
      <c r="C296" s="43" t="s">
        <v>224</v>
      </c>
      <c r="D296" s="44" t="s">
        <v>179</v>
      </c>
      <c r="E296" s="43"/>
      <c r="F296" s="45"/>
      <c r="G296" s="46"/>
      <c r="H296" s="38"/>
      <c r="I296" s="47"/>
      <c r="J296" s="48"/>
      <c r="K296" s="49"/>
      <c r="L296" s="50"/>
    </row>
    <row r="297" spans="1:12" s="23" customFormat="1" ht="15" customHeight="1" x14ac:dyDescent="0.25">
      <c r="A297" s="349"/>
      <c r="B297" s="42" t="s">
        <v>98</v>
      </c>
      <c r="C297" s="43" t="s">
        <v>99</v>
      </c>
      <c r="D297" s="44" t="s">
        <v>100</v>
      </c>
      <c r="E297" s="43"/>
      <c r="F297" s="45"/>
      <c r="G297" s="46"/>
      <c r="H297" s="46"/>
      <c r="I297" s="47"/>
      <c r="J297" s="48"/>
      <c r="K297" s="49"/>
      <c r="L297" s="50"/>
    </row>
    <row r="298" spans="1:12" s="23" customFormat="1" ht="24" customHeight="1" x14ac:dyDescent="0.25">
      <c r="A298" s="349"/>
      <c r="B298" s="42" t="s">
        <v>101</v>
      </c>
      <c r="C298" s="43" t="s">
        <v>50</v>
      </c>
      <c r="D298" s="44">
        <v>25</v>
      </c>
      <c r="E298" s="43"/>
      <c r="F298" s="45"/>
      <c r="G298" s="46"/>
      <c r="H298" s="46"/>
      <c r="I298" s="47"/>
      <c r="J298" s="48"/>
      <c r="K298" s="49"/>
      <c r="L298" s="50"/>
    </row>
    <row r="299" spans="1:12" s="23" customFormat="1" ht="15" customHeight="1" x14ac:dyDescent="0.25">
      <c r="A299" s="349"/>
      <c r="B299" s="42" t="s">
        <v>102</v>
      </c>
      <c r="C299" s="43" t="s">
        <v>253</v>
      </c>
      <c r="D299" s="54">
        <v>1</v>
      </c>
      <c r="E299" s="55"/>
      <c r="F299" s="45"/>
      <c r="G299" s="46"/>
      <c r="H299" s="46"/>
      <c r="I299" s="47"/>
      <c r="J299" s="48"/>
      <c r="K299" s="49"/>
      <c r="L299" s="50"/>
    </row>
    <row r="300" spans="1:12" s="23" customFormat="1" ht="15" customHeight="1" x14ac:dyDescent="0.25">
      <c r="A300" s="350"/>
      <c r="B300" s="42" t="s">
        <v>104</v>
      </c>
      <c r="C300" s="43" t="s">
        <v>184</v>
      </c>
      <c r="D300" s="44"/>
      <c r="E300" s="43"/>
      <c r="F300" s="45"/>
      <c r="G300" s="46"/>
      <c r="H300" s="46"/>
      <c r="I300" s="47"/>
      <c r="J300" s="48"/>
      <c r="K300" s="49"/>
      <c r="L300" s="50"/>
    </row>
    <row r="301" spans="1:12" s="23" customFormat="1" ht="69.75" customHeight="1" x14ac:dyDescent="0.25">
      <c r="A301" s="51"/>
      <c r="B301" s="52" t="s">
        <v>189</v>
      </c>
      <c r="C301" s="52"/>
      <c r="D301" s="53"/>
      <c r="E301" s="52"/>
      <c r="F301" s="46"/>
      <c r="G301" s="46"/>
      <c r="H301" s="46"/>
      <c r="I301" s="47"/>
      <c r="J301" s="48"/>
      <c r="K301" s="49"/>
      <c r="L301" s="50"/>
    </row>
    <row r="302" spans="1:12" s="32" customFormat="1" ht="48.75" customHeight="1" x14ac:dyDescent="0.25">
      <c r="A302" s="33" t="s">
        <v>254</v>
      </c>
      <c r="B302" s="34" t="s">
        <v>255</v>
      </c>
      <c r="C302" s="34" t="s">
        <v>17</v>
      </c>
      <c r="D302" s="35">
        <v>4</v>
      </c>
      <c r="E302" s="36"/>
      <c r="F302" s="37">
        <v>140000000</v>
      </c>
      <c r="G302" s="38">
        <v>70000000</v>
      </c>
      <c r="H302" s="38">
        <f>F302-G302</f>
        <v>70000000</v>
      </c>
      <c r="I302" s="39"/>
      <c r="J302" s="40"/>
      <c r="K302" s="41"/>
      <c r="L302" s="50" t="s">
        <v>256</v>
      </c>
    </row>
    <row r="303" spans="1:12" s="23" customFormat="1" ht="27.75" customHeight="1" x14ac:dyDescent="0.25">
      <c r="A303" s="348"/>
      <c r="B303" s="42" t="s">
        <v>95</v>
      </c>
      <c r="C303" s="43" t="s">
        <v>224</v>
      </c>
      <c r="D303" s="44" t="s">
        <v>179</v>
      </c>
      <c r="E303" s="43"/>
      <c r="F303" s="45"/>
      <c r="G303" s="46"/>
      <c r="H303" s="46"/>
      <c r="I303" s="47"/>
      <c r="J303" s="48"/>
      <c r="K303" s="49"/>
      <c r="L303" s="50"/>
    </row>
    <row r="304" spans="1:12" s="23" customFormat="1" ht="15" customHeight="1" x14ac:dyDescent="0.25">
      <c r="A304" s="349"/>
      <c r="B304" s="42" t="s">
        <v>98</v>
      </c>
      <c r="C304" s="43" t="s">
        <v>99</v>
      </c>
      <c r="D304" s="44" t="s">
        <v>100</v>
      </c>
      <c r="E304" s="43"/>
      <c r="F304" s="45"/>
      <c r="G304" s="46"/>
      <c r="H304" s="46"/>
      <c r="I304" s="47"/>
      <c r="J304" s="48"/>
      <c r="K304" s="49"/>
      <c r="L304" s="50"/>
    </row>
    <row r="305" spans="1:12" s="23" customFormat="1" ht="35.25" customHeight="1" x14ac:dyDescent="0.25">
      <c r="A305" s="349"/>
      <c r="B305" s="42" t="s">
        <v>101</v>
      </c>
      <c r="C305" s="43" t="s">
        <v>17</v>
      </c>
      <c r="D305" s="44">
        <v>4</v>
      </c>
      <c r="E305" s="43"/>
      <c r="F305" s="45"/>
      <c r="G305" s="46"/>
      <c r="H305" s="46"/>
      <c r="I305" s="47"/>
      <c r="J305" s="48"/>
      <c r="K305" s="49"/>
      <c r="L305" s="50"/>
    </row>
    <row r="306" spans="1:12" s="23" customFormat="1" ht="33" customHeight="1" x14ac:dyDescent="0.25">
      <c r="A306" s="349"/>
      <c r="B306" s="42" t="s">
        <v>102</v>
      </c>
      <c r="C306" s="43" t="s">
        <v>257</v>
      </c>
      <c r="D306" s="54">
        <v>1</v>
      </c>
      <c r="E306" s="55"/>
      <c r="F306" s="45"/>
      <c r="G306" s="46"/>
      <c r="H306" s="46"/>
      <c r="I306" s="47"/>
      <c r="J306" s="48"/>
      <c r="K306" s="49"/>
      <c r="L306" s="50"/>
    </row>
    <row r="307" spans="1:12" s="23" customFormat="1" ht="15" customHeight="1" x14ac:dyDescent="0.25">
      <c r="A307" s="350"/>
      <c r="B307" s="42" t="s">
        <v>104</v>
      </c>
      <c r="C307" s="43" t="s">
        <v>184</v>
      </c>
      <c r="D307" s="44"/>
      <c r="E307" s="43"/>
      <c r="F307" s="45"/>
      <c r="G307" s="46"/>
      <c r="H307" s="46"/>
      <c r="I307" s="47"/>
      <c r="J307" s="48"/>
      <c r="K307" s="49"/>
      <c r="L307" s="50"/>
    </row>
    <row r="308" spans="1:12" s="23" customFormat="1" ht="69.75" customHeight="1" x14ac:dyDescent="0.25">
      <c r="A308" s="51"/>
      <c r="B308" s="52" t="s">
        <v>185</v>
      </c>
      <c r="C308" s="52"/>
      <c r="D308" s="53"/>
      <c r="E308" s="52"/>
      <c r="F308" s="46"/>
      <c r="G308" s="46"/>
      <c r="H308" s="46"/>
      <c r="I308" s="47"/>
      <c r="J308" s="48"/>
      <c r="K308" s="49"/>
      <c r="L308" s="50"/>
    </row>
    <row r="309" spans="1:12" s="32" customFormat="1" ht="37.5" customHeight="1" x14ac:dyDescent="0.25">
      <c r="A309" s="33" t="s">
        <v>258</v>
      </c>
      <c r="B309" s="34" t="s">
        <v>259</v>
      </c>
      <c r="C309" s="34" t="s">
        <v>18</v>
      </c>
      <c r="D309" s="35">
        <v>2</v>
      </c>
      <c r="E309" s="36"/>
      <c r="F309" s="37">
        <v>121000000</v>
      </c>
      <c r="G309" s="38">
        <v>45000000</v>
      </c>
      <c r="H309" s="38">
        <f>F309-G309</f>
        <v>76000000</v>
      </c>
      <c r="I309" s="39"/>
      <c r="J309" s="40"/>
      <c r="K309" s="41"/>
      <c r="L309" s="50" t="s">
        <v>260</v>
      </c>
    </row>
    <row r="310" spans="1:12" s="23" customFormat="1" ht="33.75" customHeight="1" x14ac:dyDescent="0.25">
      <c r="A310" s="348"/>
      <c r="B310" s="42" t="s">
        <v>95</v>
      </c>
      <c r="C310" s="43" t="s">
        <v>224</v>
      </c>
      <c r="D310" s="44" t="s">
        <v>179</v>
      </c>
      <c r="E310" s="43"/>
      <c r="F310" s="45"/>
      <c r="G310" s="46"/>
      <c r="H310" s="46"/>
      <c r="I310" s="47"/>
      <c r="J310" s="48"/>
      <c r="K310" s="49"/>
      <c r="L310" s="50"/>
    </row>
    <row r="311" spans="1:12" s="23" customFormat="1" ht="15" customHeight="1" x14ac:dyDescent="0.25">
      <c r="A311" s="349"/>
      <c r="B311" s="42" t="s">
        <v>98</v>
      </c>
      <c r="C311" s="43" t="s">
        <v>99</v>
      </c>
      <c r="D311" s="44" t="s">
        <v>100</v>
      </c>
      <c r="E311" s="43"/>
      <c r="F311" s="45"/>
      <c r="G311" s="46"/>
      <c r="H311" s="46"/>
      <c r="I311" s="47"/>
      <c r="J311" s="48"/>
      <c r="K311" s="49"/>
      <c r="L311" s="50"/>
    </row>
    <row r="312" spans="1:12" s="23" customFormat="1" ht="35.25" customHeight="1" x14ac:dyDescent="0.25">
      <c r="A312" s="349"/>
      <c r="B312" s="42" t="s">
        <v>101</v>
      </c>
      <c r="C312" s="43" t="s">
        <v>18</v>
      </c>
      <c r="D312" s="44">
        <v>2</v>
      </c>
      <c r="E312" s="43"/>
      <c r="F312" s="45"/>
      <c r="G312" s="46"/>
      <c r="H312" s="46"/>
      <c r="I312" s="47"/>
      <c r="J312" s="48"/>
      <c r="K312" s="49"/>
      <c r="L312" s="50"/>
    </row>
    <row r="313" spans="1:12" s="23" customFormat="1" ht="34.5" customHeight="1" x14ac:dyDescent="0.25">
      <c r="A313" s="349"/>
      <c r="B313" s="42" t="s">
        <v>102</v>
      </c>
      <c r="C313" s="43" t="s">
        <v>261</v>
      </c>
      <c r="D313" s="54">
        <v>1</v>
      </c>
      <c r="E313" s="55"/>
      <c r="F313" s="45"/>
      <c r="G313" s="46"/>
      <c r="H313" s="46"/>
      <c r="I313" s="47"/>
      <c r="J313" s="48"/>
      <c r="K313" s="49"/>
      <c r="L313" s="50"/>
    </row>
    <row r="314" spans="1:12" s="23" customFormat="1" ht="15" customHeight="1" x14ac:dyDescent="0.25">
      <c r="A314" s="350"/>
      <c r="B314" s="42" t="s">
        <v>104</v>
      </c>
      <c r="C314" s="43" t="s">
        <v>184</v>
      </c>
      <c r="D314" s="44"/>
      <c r="E314" s="43"/>
      <c r="F314" s="45"/>
      <c r="G314" s="46"/>
      <c r="H314" s="46"/>
      <c r="I314" s="47"/>
      <c r="J314" s="48"/>
      <c r="K314" s="49"/>
      <c r="L314" s="50"/>
    </row>
    <row r="315" spans="1:12" s="23" customFormat="1" ht="63" customHeight="1" x14ac:dyDescent="0.25">
      <c r="A315" s="51"/>
      <c r="B315" s="52" t="s">
        <v>185</v>
      </c>
      <c r="C315" s="52"/>
      <c r="D315" s="53"/>
      <c r="E315" s="52"/>
      <c r="F315" s="46"/>
      <c r="G315" s="46"/>
      <c r="H315" s="46"/>
      <c r="I315" s="47"/>
      <c r="J315" s="48"/>
      <c r="K315" s="49"/>
      <c r="L315" s="50"/>
    </row>
    <row r="316" spans="1:12" s="32" customFormat="1" ht="15" customHeight="1" x14ac:dyDescent="0.25">
      <c r="A316" s="33" t="s">
        <v>262</v>
      </c>
      <c r="B316" s="34" t="s">
        <v>263</v>
      </c>
      <c r="C316" s="34"/>
      <c r="D316" s="35"/>
      <c r="E316" s="36"/>
      <c r="F316" s="37">
        <v>3683000000</v>
      </c>
      <c r="G316" s="38">
        <v>0</v>
      </c>
      <c r="H316" s="38">
        <f>F316-G316</f>
        <v>3683000000</v>
      </c>
      <c r="I316" s="39"/>
      <c r="J316" s="40"/>
      <c r="K316" s="41"/>
      <c r="L316" s="31" t="s">
        <v>252</v>
      </c>
    </row>
    <row r="317" spans="1:12" s="23" customFormat="1" ht="26.25" customHeight="1" x14ac:dyDescent="0.25">
      <c r="A317" s="348"/>
      <c r="B317" s="42" t="s">
        <v>95</v>
      </c>
      <c r="C317" s="43" t="s">
        <v>224</v>
      </c>
      <c r="D317" s="44" t="s">
        <v>179</v>
      </c>
      <c r="E317" s="43"/>
      <c r="F317" s="45"/>
      <c r="G317" s="46"/>
      <c r="H317" s="46"/>
      <c r="I317" s="47"/>
      <c r="J317" s="48"/>
      <c r="K317" s="49"/>
      <c r="L317" s="50"/>
    </row>
    <row r="318" spans="1:12" s="23" customFormat="1" ht="15" customHeight="1" x14ac:dyDescent="0.25">
      <c r="A318" s="349"/>
      <c r="B318" s="42" t="s">
        <v>98</v>
      </c>
      <c r="C318" s="43"/>
      <c r="D318" s="44" t="s">
        <v>100</v>
      </c>
      <c r="E318" s="43"/>
      <c r="F318" s="45"/>
      <c r="G318" s="46"/>
      <c r="H318" s="46"/>
      <c r="I318" s="47"/>
      <c r="J318" s="48"/>
      <c r="K318" s="49"/>
      <c r="L318" s="50"/>
    </row>
    <row r="319" spans="1:12" s="23" customFormat="1" ht="15" customHeight="1" x14ac:dyDescent="0.25">
      <c r="A319" s="349"/>
      <c r="B319" s="42" t="s">
        <v>101</v>
      </c>
      <c r="C319" s="43"/>
      <c r="D319" s="44"/>
      <c r="E319" s="43"/>
      <c r="F319" s="45"/>
      <c r="G319" s="46"/>
      <c r="H319" s="46"/>
      <c r="I319" s="47"/>
      <c r="J319" s="48"/>
      <c r="K319" s="49"/>
      <c r="L319" s="50"/>
    </row>
    <row r="320" spans="1:12" s="23" customFormat="1" ht="15" customHeight="1" x14ac:dyDescent="0.25">
      <c r="A320" s="349"/>
      <c r="B320" s="42" t="s">
        <v>102</v>
      </c>
      <c r="C320" s="43"/>
      <c r="D320" s="44"/>
      <c r="E320" s="43"/>
      <c r="F320" s="45"/>
      <c r="G320" s="46"/>
      <c r="H320" s="46"/>
      <c r="I320" s="47"/>
      <c r="J320" s="48"/>
      <c r="K320" s="49"/>
      <c r="L320" s="50"/>
    </row>
    <row r="321" spans="1:12" s="23" customFormat="1" ht="15" customHeight="1" x14ac:dyDescent="0.25">
      <c r="A321" s="350"/>
      <c r="B321" s="42" t="s">
        <v>104</v>
      </c>
      <c r="C321" s="43"/>
      <c r="D321" s="44"/>
      <c r="E321" s="43"/>
      <c r="F321" s="45"/>
      <c r="G321" s="46"/>
      <c r="H321" s="46"/>
      <c r="I321" s="47"/>
      <c r="J321" s="48"/>
      <c r="K321" s="49"/>
      <c r="L321" s="50"/>
    </row>
    <row r="322" spans="1:12" s="23" customFormat="1" ht="18" customHeight="1" x14ac:dyDescent="0.25">
      <c r="A322" s="51"/>
      <c r="B322" s="52" t="s">
        <v>180</v>
      </c>
      <c r="C322" s="52"/>
      <c r="D322" s="53"/>
      <c r="E322" s="52"/>
      <c r="F322" s="46"/>
      <c r="G322" s="46"/>
      <c r="H322" s="46"/>
      <c r="I322" s="47"/>
      <c r="J322" s="48"/>
      <c r="K322" s="49"/>
      <c r="L322" s="50"/>
    </row>
    <row r="323" spans="1:12" s="32" customFormat="1" ht="33" customHeight="1" x14ac:dyDescent="0.25">
      <c r="A323" s="24">
        <v>1.3</v>
      </c>
      <c r="B323" s="25" t="s">
        <v>10</v>
      </c>
      <c r="C323" s="25" t="s">
        <v>6</v>
      </c>
      <c r="D323" s="26">
        <v>100</v>
      </c>
      <c r="E323" s="25" t="s">
        <v>92</v>
      </c>
      <c r="F323" s="27">
        <f>SUM(F324:F330)</f>
        <v>55000000</v>
      </c>
      <c r="G323" s="27">
        <f>SUM(G324:G330)</f>
        <v>39750000</v>
      </c>
      <c r="H323" s="27">
        <f>SUM(H324:H330)</f>
        <v>15250000</v>
      </c>
      <c r="I323" s="28"/>
      <c r="J323" s="29"/>
      <c r="K323" s="30"/>
      <c r="L323" s="31"/>
    </row>
    <row r="324" spans="1:12" s="32" customFormat="1" ht="36" customHeight="1" x14ac:dyDescent="0.25">
      <c r="A324" s="33" t="s">
        <v>264</v>
      </c>
      <c r="B324" s="34" t="s">
        <v>265</v>
      </c>
      <c r="C324" s="34" t="s">
        <v>20</v>
      </c>
      <c r="D324" s="35">
        <v>53</v>
      </c>
      <c r="E324" s="36"/>
      <c r="F324" s="37">
        <v>55000000</v>
      </c>
      <c r="G324" s="38">
        <v>39750000</v>
      </c>
      <c r="H324" s="38">
        <f>F324-G324</f>
        <v>15250000</v>
      </c>
      <c r="I324" s="39"/>
      <c r="J324" s="40"/>
      <c r="K324" s="41"/>
      <c r="L324" s="50" t="s">
        <v>266</v>
      </c>
    </row>
    <row r="325" spans="1:12" s="23" customFormat="1" ht="30.75" customHeight="1" x14ac:dyDescent="0.25">
      <c r="A325" s="348"/>
      <c r="B325" s="42" t="s">
        <v>95</v>
      </c>
      <c r="C325" s="43" t="s">
        <v>267</v>
      </c>
      <c r="D325" s="44" t="s">
        <v>179</v>
      </c>
      <c r="E325" s="43"/>
      <c r="F325" s="45"/>
      <c r="G325" s="46"/>
      <c r="H325" s="46"/>
      <c r="I325" s="47"/>
      <c r="J325" s="48"/>
      <c r="K325" s="49"/>
      <c r="L325" s="50"/>
    </row>
    <row r="326" spans="1:12" s="23" customFormat="1" ht="15" customHeight="1" x14ac:dyDescent="0.25">
      <c r="A326" s="349"/>
      <c r="B326" s="42" t="s">
        <v>98</v>
      </c>
      <c r="C326" s="43" t="s">
        <v>99</v>
      </c>
      <c r="D326" s="44" t="s">
        <v>100</v>
      </c>
      <c r="E326" s="43"/>
      <c r="F326" s="45"/>
      <c r="G326" s="46"/>
      <c r="H326" s="46"/>
      <c r="I326" s="47"/>
      <c r="J326" s="48"/>
      <c r="K326" s="49"/>
      <c r="L326" s="50"/>
    </row>
    <row r="327" spans="1:12" s="23" customFormat="1" ht="28.5" customHeight="1" x14ac:dyDescent="0.25">
      <c r="A327" s="349"/>
      <c r="B327" s="42" t="s">
        <v>101</v>
      </c>
      <c r="C327" s="43" t="s">
        <v>20</v>
      </c>
      <c r="D327" s="44">
        <v>53</v>
      </c>
      <c r="E327" s="43"/>
      <c r="F327" s="45"/>
      <c r="G327" s="46"/>
      <c r="H327" s="46"/>
      <c r="I327" s="47"/>
      <c r="J327" s="48"/>
      <c r="K327" s="49"/>
      <c r="L327" s="50"/>
    </row>
    <row r="328" spans="1:12" s="23" customFormat="1" ht="29.25" customHeight="1" x14ac:dyDescent="0.25">
      <c r="A328" s="349"/>
      <c r="B328" s="42" t="s">
        <v>102</v>
      </c>
      <c r="C328" s="43" t="s">
        <v>268</v>
      </c>
      <c r="D328" s="54">
        <v>1</v>
      </c>
      <c r="E328" s="55"/>
      <c r="F328" s="45"/>
      <c r="G328" s="46"/>
      <c r="H328" s="46"/>
      <c r="I328" s="47"/>
      <c r="J328" s="48"/>
      <c r="K328" s="49"/>
      <c r="L328" s="50"/>
    </row>
    <row r="329" spans="1:12" s="23" customFormat="1" ht="15" customHeight="1" x14ac:dyDescent="0.25">
      <c r="A329" s="350"/>
      <c r="B329" s="42" t="s">
        <v>104</v>
      </c>
      <c r="C329" s="43" t="s">
        <v>184</v>
      </c>
      <c r="D329" s="44"/>
      <c r="E329" s="43"/>
      <c r="F329" s="45"/>
      <c r="G329" s="46"/>
      <c r="H329" s="46"/>
      <c r="I329" s="47"/>
      <c r="J329" s="48"/>
      <c r="K329" s="49"/>
      <c r="L329" s="50"/>
    </row>
    <row r="330" spans="1:12" s="23" customFormat="1" ht="65.25" customHeight="1" x14ac:dyDescent="0.25">
      <c r="A330" s="51"/>
      <c r="B330" s="52" t="s">
        <v>189</v>
      </c>
      <c r="C330" s="52"/>
      <c r="D330" s="53"/>
      <c r="E330" s="52"/>
      <c r="F330" s="46"/>
      <c r="G330" s="46"/>
      <c r="H330" s="46"/>
      <c r="I330" s="47"/>
      <c r="J330" s="48"/>
      <c r="K330" s="49"/>
      <c r="L330" s="50"/>
    </row>
    <row r="331" spans="1:12" s="32" customFormat="1" ht="26.25" customHeight="1" x14ac:dyDescent="0.25">
      <c r="A331" s="24">
        <v>1.4</v>
      </c>
      <c r="B331" s="25" t="s">
        <v>52</v>
      </c>
      <c r="C331" s="25" t="s">
        <v>53</v>
      </c>
      <c r="D331" s="26">
        <v>100</v>
      </c>
      <c r="E331" s="25" t="s">
        <v>92</v>
      </c>
      <c r="F331" s="27">
        <f>SUM(F332:F338)</f>
        <v>97000000</v>
      </c>
      <c r="G331" s="27">
        <f>G332</f>
        <v>50000000</v>
      </c>
      <c r="H331" s="27">
        <f>SUM(H332:H338)</f>
        <v>47000000</v>
      </c>
      <c r="I331" s="28"/>
      <c r="J331" s="29"/>
      <c r="K331" s="30"/>
      <c r="L331" s="31"/>
    </row>
    <row r="332" spans="1:12" s="32" customFormat="1" ht="40.5" customHeight="1" x14ac:dyDescent="0.25">
      <c r="A332" s="33" t="s">
        <v>269</v>
      </c>
      <c r="B332" s="34" t="s">
        <v>270</v>
      </c>
      <c r="C332" s="34" t="s">
        <v>54</v>
      </c>
      <c r="D332" s="35">
        <v>8</v>
      </c>
      <c r="E332" s="36"/>
      <c r="F332" s="37">
        <v>97000000</v>
      </c>
      <c r="G332" s="38">
        <v>50000000</v>
      </c>
      <c r="H332" s="38">
        <f>F332-G332</f>
        <v>47000000</v>
      </c>
      <c r="I332" s="39"/>
      <c r="J332" s="40"/>
      <c r="K332" s="41"/>
      <c r="L332" s="31"/>
    </row>
    <row r="333" spans="1:12" s="23" customFormat="1" ht="28.5" customHeight="1" x14ac:dyDescent="0.25">
      <c r="A333" s="348"/>
      <c r="B333" s="42" t="s">
        <v>95</v>
      </c>
      <c r="C333" s="43" t="s">
        <v>271</v>
      </c>
      <c r="D333" s="44" t="s">
        <v>179</v>
      </c>
      <c r="E333" s="43"/>
      <c r="F333" s="45"/>
      <c r="G333" s="46"/>
      <c r="H333" s="46"/>
      <c r="I333" s="47"/>
      <c r="J333" s="48"/>
      <c r="K333" s="49"/>
      <c r="L333" s="50"/>
    </row>
    <row r="334" spans="1:12" s="23" customFormat="1" ht="15" customHeight="1" x14ac:dyDescent="0.25">
      <c r="A334" s="349"/>
      <c r="B334" s="42" t="s">
        <v>98</v>
      </c>
      <c r="C334" s="43" t="s">
        <v>99</v>
      </c>
      <c r="D334" s="44" t="s">
        <v>100</v>
      </c>
      <c r="E334" s="43"/>
      <c r="F334" s="45"/>
      <c r="G334" s="46"/>
      <c r="H334" s="46"/>
      <c r="I334" s="47"/>
      <c r="J334" s="48"/>
      <c r="K334" s="49"/>
      <c r="L334" s="50"/>
    </row>
    <row r="335" spans="1:12" s="23" customFormat="1" ht="45.75" customHeight="1" x14ac:dyDescent="0.25">
      <c r="A335" s="349"/>
      <c r="B335" s="42" t="s">
        <v>101</v>
      </c>
      <c r="C335" s="43" t="s">
        <v>54</v>
      </c>
      <c r="D335" s="44">
        <v>8</v>
      </c>
      <c r="E335" s="43"/>
      <c r="F335" s="45"/>
      <c r="G335" s="46"/>
      <c r="H335" s="46"/>
      <c r="I335" s="47"/>
      <c r="J335" s="48"/>
      <c r="K335" s="49"/>
      <c r="L335" s="50"/>
    </row>
    <row r="336" spans="1:12" s="23" customFormat="1" ht="30" customHeight="1" x14ac:dyDescent="0.25">
      <c r="A336" s="349"/>
      <c r="B336" s="42" t="s">
        <v>102</v>
      </c>
      <c r="C336" s="43" t="s">
        <v>272</v>
      </c>
      <c r="D336" s="54">
        <v>1</v>
      </c>
      <c r="E336" s="55"/>
      <c r="F336" s="45"/>
      <c r="G336" s="46"/>
      <c r="H336" s="46"/>
      <c r="I336" s="47"/>
      <c r="J336" s="48"/>
      <c r="K336" s="49"/>
      <c r="L336" s="50"/>
    </row>
    <row r="337" spans="1:12" s="23" customFormat="1" ht="15" customHeight="1" x14ac:dyDescent="0.25">
      <c r="A337" s="350"/>
      <c r="B337" s="42" t="s">
        <v>104</v>
      </c>
      <c r="C337" s="43" t="s">
        <v>184</v>
      </c>
      <c r="D337" s="44"/>
      <c r="E337" s="43"/>
      <c r="F337" s="45"/>
      <c r="G337" s="46"/>
      <c r="H337" s="46"/>
      <c r="I337" s="47"/>
      <c r="J337" s="48"/>
      <c r="K337" s="49"/>
      <c r="L337" s="50"/>
    </row>
    <row r="338" spans="1:12" s="23" customFormat="1" ht="83.25" customHeight="1" x14ac:dyDescent="0.25">
      <c r="A338" s="51"/>
      <c r="B338" s="52" t="s">
        <v>273</v>
      </c>
      <c r="C338" s="52"/>
      <c r="D338" s="53"/>
      <c r="E338" s="52"/>
      <c r="F338" s="46"/>
      <c r="G338" s="46"/>
      <c r="H338" s="46"/>
      <c r="I338" s="47"/>
      <c r="J338" s="48"/>
      <c r="K338" s="49"/>
      <c r="L338" s="50"/>
    </row>
    <row r="339" spans="1:12" s="32" customFormat="1" ht="36" customHeight="1" x14ac:dyDescent="0.25">
      <c r="A339" s="24">
        <v>1.5</v>
      </c>
      <c r="B339" s="25" t="s">
        <v>55</v>
      </c>
      <c r="C339" s="25" t="s">
        <v>56</v>
      </c>
      <c r="D339" s="26">
        <v>100</v>
      </c>
      <c r="E339" s="25" t="s">
        <v>92</v>
      </c>
      <c r="F339" s="27">
        <f>SUM(F340:F367)</f>
        <v>311000000</v>
      </c>
      <c r="G339" s="27">
        <f>SUM(G340:G367)</f>
        <v>268000000</v>
      </c>
      <c r="H339" s="27">
        <f>SUM(H340:H367)</f>
        <v>43000000</v>
      </c>
      <c r="I339" s="28"/>
      <c r="J339" s="29"/>
      <c r="K339" s="30"/>
      <c r="L339" s="31"/>
    </row>
    <row r="340" spans="1:12" s="32" customFormat="1" ht="32.25" customHeight="1" x14ac:dyDescent="0.25">
      <c r="A340" s="33" t="s">
        <v>274</v>
      </c>
      <c r="B340" s="34" t="s">
        <v>275</v>
      </c>
      <c r="C340" s="34" t="s">
        <v>19</v>
      </c>
      <c r="D340" s="35">
        <v>12</v>
      </c>
      <c r="E340" s="36"/>
      <c r="F340" s="37">
        <v>49000000</v>
      </c>
      <c r="G340" s="38">
        <v>45000000</v>
      </c>
      <c r="H340" s="38">
        <f>F340-G340</f>
        <v>4000000</v>
      </c>
      <c r="I340" s="39"/>
      <c r="J340" s="40"/>
      <c r="K340" s="41"/>
      <c r="L340" s="31"/>
    </row>
    <row r="341" spans="1:12" s="23" customFormat="1" ht="29.25" customHeight="1" x14ac:dyDescent="0.25">
      <c r="A341" s="348"/>
      <c r="B341" s="42" t="s">
        <v>95</v>
      </c>
      <c r="C341" s="43" t="s">
        <v>276</v>
      </c>
      <c r="D341" s="44" t="s">
        <v>179</v>
      </c>
      <c r="E341" s="43"/>
      <c r="F341" s="45"/>
      <c r="G341" s="46"/>
      <c r="H341" s="46"/>
      <c r="I341" s="47"/>
      <c r="J341" s="48"/>
      <c r="K341" s="49"/>
      <c r="L341" s="50"/>
    </row>
    <row r="342" spans="1:12" s="23" customFormat="1" ht="15" customHeight="1" x14ac:dyDescent="0.25">
      <c r="A342" s="349"/>
      <c r="B342" s="42" t="s">
        <v>98</v>
      </c>
      <c r="C342" s="43" t="s">
        <v>99</v>
      </c>
      <c r="D342" s="44" t="s">
        <v>100</v>
      </c>
      <c r="E342" s="43"/>
      <c r="F342" s="45"/>
      <c r="G342" s="46"/>
      <c r="H342" s="46"/>
      <c r="I342" s="47"/>
      <c r="J342" s="48"/>
      <c r="K342" s="49"/>
      <c r="L342" s="50"/>
    </row>
    <row r="343" spans="1:12" s="23" customFormat="1" ht="27.75" customHeight="1" x14ac:dyDescent="0.25">
      <c r="A343" s="349"/>
      <c r="B343" s="42" t="s">
        <v>101</v>
      </c>
      <c r="C343" s="43" t="s">
        <v>19</v>
      </c>
      <c r="D343" s="44">
        <v>12</v>
      </c>
      <c r="E343" s="43"/>
      <c r="F343" s="45"/>
      <c r="G343" s="46"/>
      <c r="H343" s="46"/>
      <c r="I343" s="47"/>
      <c r="J343" s="48"/>
      <c r="K343" s="49"/>
      <c r="L343" s="50"/>
    </row>
    <row r="344" spans="1:12" s="23" customFormat="1" ht="33.75" customHeight="1" x14ac:dyDescent="0.25">
      <c r="A344" s="349"/>
      <c r="B344" s="42" t="s">
        <v>102</v>
      </c>
      <c r="C344" s="43" t="s">
        <v>277</v>
      </c>
      <c r="D344" s="54">
        <v>1</v>
      </c>
      <c r="E344" s="55"/>
      <c r="F344" s="45"/>
      <c r="G344" s="46"/>
      <c r="H344" s="46"/>
      <c r="I344" s="47"/>
      <c r="J344" s="48"/>
      <c r="K344" s="49"/>
      <c r="L344" s="50"/>
    </row>
    <row r="345" spans="1:12" s="23" customFormat="1" ht="15" customHeight="1" x14ac:dyDescent="0.25">
      <c r="A345" s="350"/>
      <c r="B345" s="42" t="s">
        <v>104</v>
      </c>
      <c r="C345" s="43" t="s">
        <v>184</v>
      </c>
      <c r="D345" s="44"/>
      <c r="E345" s="43"/>
      <c r="F345" s="45"/>
      <c r="G345" s="46"/>
      <c r="H345" s="46"/>
      <c r="I345" s="47"/>
      <c r="J345" s="48"/>
      <c r="K345" s="49"/>
      <c r="L345" s="50"/>
    </row>
    <row r="346" spans="1:12" s="23" customFormat="1" ht="111" customHeight="1" x14ac:dyDescent="0.25">
      <c r="A346" s="51"/>
      <c r="B346" s="52" t="s">
        <v>278</v>
      </c>
      <c r="C346" s="52"/>
      <c r="D346" s="53"/>
      <c r="E346" s="52"/>
      <c r="F346" s="46"/>
      <c r="G346" s="46"/>
      <c r="H346" s="46"/>
      <c r="I346" s="47"/>
      <c r="J346" s="48"/>
      <c r="K346" s="49"/>
      <c r="L346" s="50"/>
    </row>
    <row r="347" spans="1:12" s="32" customFormat="1" ht="67.5" customHeight="1" x14ac:dyDescent="0.25">
      <c r="A347" s="33" t="s">
        <v>279</v>
      </c>
      <c r="B347" s="34" t="s">
        <v>280</v>
      </c>
      <c r="C347" s="34" t="s">
        <v>58</v>
      </c>
      <c r="D347" s="72">
        <v>43232</v>
      </c>
      <c r="E347" s="73"/>
      <c r="F347" s="37">
        <v>10000000</v>
      </c>
      <c r="G347" s="38">
        <v>11000000</v>
      </c>
      <c r="H347" s="38">
        <f>F347-G347</f>
        <v>-1000000</v>
      </c>
      <c r="I347" s="39"/>
      <c r="J347" s="40"/>
      <c r="K347" s="41"/>
      <c r="L347" s="31"/>
    </row>
    <row r="348" spans="1:12" s="23" customFormat="1" ht="29.25" customHeight="1" x14ac:dyDescent="0.25">
      <c r="A348" s="348"/>
      <c r="B348" s="42" t="s">
        <v>95</v>
      </c>
      <c r="C348" s="43" t="s">
        <v>276</v>
      </c>
      <c r="D348" s="44" t="s">
        <v>179</v>
      </c>
      <c r="E348" s="43"/>
      <c r="F348" s="45"/>
      <c r="G348" s="46"/>
      <c r="H348" s="46"/>
      <c r="I348" s="47"/>
      <c r="J348" s="48"/>
      <c r="K348" s="49"/>
      <c r="L348" s="50"/>
    </row>
    <row r="349" spans="1:12" s="23" customFormat="1" ht="15" customHeight="1" x14ac:dyDescent="0.25">
      <c r="A349" s="349"/>
      <c r="B349" s="42" t="s">
        <v>98</v>
      </c>
      <c r="C349" s="43" t="s">
        <v>99</v>
      </c>
      <c r="D349" s="44" t="s">
        <v>100</v>
      </c>
      <c r="E349" s="43"/>
      <c r="F349" s="45"/>
      <c r="G349" s="46"/>
      <c r="H349" s="46"/>
      <c r="I349" s="47"/>
      <c r="J349" s="48"/>
      <c r="K349" s="49"/>
      <c r="L349" s="50"/>
    </row>
    <row r="350" spans="1:12" s="23" customFormat="1" ht="71.25" customHeight="1" x14ac:dyDescent="0.25">
      <c r="A350" s="349"/>
      <c r="B350" s="42" t="s">
        <v>101</v>
      </c>
      <c r="C350" s="43" t="s">
        <v>58</v>
      </c>
      <c r="D350" s="74">
        <v>43232</v>
      </c>
      <c r="E350" s="75"/>
      <c r="F350" s="45"/>
      <c r="G350" s="46"/>
      <c r="H350" s="46"/>
      <c r="I350" s="47"/>
      <c r="J350" s="48"/>
      <c r="K350" s="49"/>
      <c r="L350" s="50"/>
    </row>
    <row r="351" spans="1:12" s="23" customFormat="1" ht="44.25" customHeight="1" x14ac:dyDescent="0.25">
      <c r="A351" s="349"/>
      <c r="B351" s="42" t="s">
        <v>102</v>
      </c>
      <c r="C351" s="43" t="s">
        <v>281</v>
      </c>
      <c r="D351" s="54">
        <v>1</v>
      </c>
      <c r="E351" s="55"/>
      <c r="F351" s="45"/>
      <c r="G351" s="46"/>
      <c r="H351" s="46"/>
      <c r="I351" s="47"/>
      <c r="J351" s="48"/>
      <c r="K351" s="49"/>
      <c r="L351" s="50"/>
    </row>
    <row r="352" spans="1:12" s="23" customFormat="1" ht="15" customHeight="1" x14ac:dyDescent="0.25">
      <c r="A352" s="350"/>
      <c r="B352" s="42" t="s">
        <v>104</v>
      </c>
      <c r="C352" s="43" t="s">
        <v>184</v>
      </c>
      <c r="D352" s="44"/>
      <c r="E352" s="43"/>
      <c r="F352" s="45"/>
      <c r="G352" s="46"/>
      <c r="H352" s="46"/>
      <c r="I352" s="47"/>
      <c r="J352" s="48"/>
      <c r="K352" s="49"/>
      <c r="L352" s="50"/>
    </row>
    <row r="353" spans="1:12" s="23" customFormat="1" ht="84" customHeight="1" x14ac:dyDescent="0.25">
      <c r="A353" s="51"/>
      <c r="B353" s="52" t="s">
        <v>273</v>
      </c>
      <c r="C353" s="52"/>
      <c r="D353" s="53"/>
      <c r="E353" s="52"/>
      <c r="F353" s="46"/>
      <c r="G353" s="46"/>
      <c r="H353" s="46"/>
      <c r="I353" s="47"/>
      <c r="J353" s="48"/>
      <c r="K353" s="49"/>
      <c r="L353" s="50"/>
    </row>
    <row r="354" spans="1:12" s="32" customFormat="1" ht="40.5" customHeight="1" x14ac:dyDescent="0.25">
      <c r="A354" s="33" t="s">
        <v>282</v>
      </c>
      <c r="B354" s="34" t="s">
        <v>283</v>
      </c>
      <c r="C354" s="34" t="s">
        <v>57</v>
      </c>
      <c r="D354" s="35">
        <v>12</v>
      </c>
      <c r="E354" s="36"/>
      <c r="F354" s="37">
        <v>240000000</v>
      </c>
      <c r="G354" s="38">
        <v>200000000</v>
      </c>
      <c r="H354" s="38">
        <f>F354-G354</f>
        <v>40000000</v>
      </c>
      <c r="I354" s="39"/>
      <c r="J354" s="40"/>
      <c r="K354" s="41"/>
      <c r="L354" s="31"/>
    </row>
    <row r="355" spans="1:12" s="23" customFormat="1" ht="28.5" customHeight="1" x14ac:dyDescent="0.25">
      <c r="A355" s="348"/>
      <c r="B355" s="42" t="s">
        <v>95</v>
      </c>
      <c r="C355" s="43" t="s">
        <v>276</v>
      </c>
      <c r="D355" s="44" t="s">
        <v>179</v>
      </c>
      <c r="E355" s="43"/>
      <c r="F355" s="45"/>
      <c r="G355" s="46"/>
      <c r="H355" s="46"/>
      <c r="I355" s="47"/>
      <c r="J355" s="48"/>
      <c r="K355" s="49"/>
      <c r="L355" s="50"/>
    </row>
    <row r="356" spans="1:12" s="23" customFormat="1" ht="15" customHeight="1" x14ac:dyDescent="0.25">
      <c r="A356" s="349"/>
      <c r="B356" s="42" t="s">
        <v>98</v>
      </c>
      <c r="C356" s="43" t="s">
        <v>99</v>
      </c>
      <c r="D356" s="44" t="s">
        <v>100</v>
      </c>
      <c r="E356" s="43"/>
      <c r="F356" s="45"/>
      <c r="G356" s="46"/>
      <c r="H356" s="46"/>
      <c r="I356" s="47"/>
      <c r="J356" s="48"/>
      <c r="K356" s="49"/>
      <c r="L356" s="50"/>
    </row>
    <row r="357" spans="1:12" s="23" customFormat="1" ht="43.5" customHeight="1" x14ac:dyDescent="0.25">
      <c r="A357" s="349"/>
      <c r="B357" s="42" t="s">
        <v>101</v>
      </c>
      <c r="C357" s="43" t="s">
        <v>57</v>
      </c>
      <c r="D357" s="44">
        <v>12</v>
      </c>
      <c r="E357" s="43"/>
      <c r="F357" s="45"/>
      <c r="G357" s="46"/>
      <c r="H357" s="46"/>
      <c r="I357" s="47"/>
      <c r="J357" s="48"/>
      <c r="K357" s="49"/>
      <c r="L357" s="50"/>
    </row>
    <row r="358" spans="1:12" s="23" customFormat="1" ht="31.5" customHeight="1" x14ac:dyDescent="0.25">
      <c r="A358" s="349"/>
      <c r="B358" s="42" t="s">
        <v>102</v>
      </c>
      <c r="C358" s="43" t="s">
        <v>284</v>
      </c>
      <c r="D358" s="54">
        <v>1</v>
      </c>
      <c r="E358" s="55"/>
      <c r="F358" s="45"/>
      <c r="G358" s="46"/>
      <c r="H358" s="46"/>
      <c r="I358" s="47"/>
      <c r="J358" s="48"/>
      <c r="K358" s="49"/>
      <c r="L358" s="50"/>
    </row>
    <row r="359" spans="1:12" s="23" customFormat="1" ht="15" customHeight="1" x14ac:dyDescent="0.25">
      <c r="A359" s="350"/>
      <c r="B359" s="42" t="s">
        <v>104</v>
      </c>
      <c r="C359" s="43" t="s">
        <v>184</v>
      </c>
      <c r="D359" s="44"/>
      <c r="E359" s="43"/>
      <c r="F359" s="45"/>
      <c r="G359" s="46"/>
      <c r="H359" s="46"/>
      <c r="I359" s="47"/>
      <c r="J359" s="48"/>
      <c r="K359" s="49"/>
      <c r="L359" s="50"/>
    </row>
    <row r="360" spans="1:12" s="23" customFormat="1" ht="81" customHeight="1" x14ac:dyDescent="0.25">
      <c r="A360" s="51"/>
      <c r="B360" s="52" t="s">
        <v>273</v>
      </c>
      <c r="C360" s="52"/>
      <c r="D360" s="53"/>
      <c r="E360" s="52"/>
      <c r="F360" s="46"/>
      <c r="G360" s="46"/>
      <c r="H360" s="46"/>
      <c r="I360" s="47"/>
      <c r="J360" s="48"/>
      <c r="K360" s="49"/>
      <c r="L360" s="50"/>
    </row>
    <row r="361" spans="1:12" s="32" customFormat="1" ht="42" customHeight="1" x14ac:dyDescent="0.25">
      <c r="A361" s="33" t="s">
        <v>285</v>
      </c>
      <c r="B361" s="34" t="s">
        <v>286</v>
      </c>
      <c r="C361" s="34" t="s">
        <v>59</v>
      </c>
      <c r="D361" s="35">
        <v>1</v>
      </c>
      <c r="E361" s="36"/>
      <c r="F361" s="37">
        <v>12000000</v>
      </c>
      <c r="G361" s="38">
        <v>12000000</v>
      </c>
      <c r="H361" s="38">
        <f>F361-G361</f>
        <v>0</v>
      </c>
      <c r="I361" s="39"/>
      <c r="J361" s="40"/>
      <c r="K361" s="41"/>
      <c r="L361" s="31"/>
    </row>
    <row r="362" spans="1:12" s="23" customFormat="1" ht="26.25" customHeight="1" x14ac:dyDescent="0.25">
      <c r="A362" s="348"/>
      <c r="B362" s="42" t="s">
        <v>95</v>
      </c>
      <c r="C362" s="43" t="s">
        <v>276</v>
      </c>
      <c r="D362" s="44" t="s">
        <v>179</v>
      </c>
      <c r="E362" s="43"/>
      <c r="F362" s="45"/>
      <c r="G362" s="46"/>
      <c r="H362" s="46"/>
      <c r="I362" s="47"/>
      <c r="J362" s="48"/>
      <c r="K362" s="49"/>
      <c r="L362" s="50"/>
    </row>
    <row r="363" spans="1:12" s="23" customFormat="1" ht="15" customHeight="1" x14ac:dyDescent="0.25">
      <c r="A363" s="349"/>
      <c r="B363" s="42" t="s">
        <v>98</v>
      </c>
      <c r="C363" s="43" t="s">
        <v>99</v>
      </c>
      <c r="D363" s="44" t="s">
        <v>100</v>
      </c>
      <c r="E363" s="43"/>
      <c r="F363" s="45"/>
      <c r="G363" s="46"/>
      <c r="H363" s="46"/>
      <c r="I363" s="47"/>
      <c r="J363" s="48"/>
      <c r="K363" s="49"/>
      <c r="L363" s="50"/>
    </row>
    <row r="364" spans="1:12" s="23" customFormat="1" ht="42" customHeight="1" x14ac:dyDescent="0.25">
      <c r="A364" s="349"/>
      <c r="B364" s="42" t="s">
        <v>101</v>
      </c>
      <c r="C364" s="43" t="s">
        <v>59</v>
      </c>
      <c r="D364" s="44">
        <v>1</v>
      </c>
      <c r="E364" s="43"/>
      <c r="F364" s="45"/>
      <c r="G364" s="46"/>
      <c r="H364" s="46"/>
      <c r="I364" s="47"/>
      <c r="J364" s="48"/>
      <c r="K364" s="49"/>
      <c r="L364" s="50"/>
    </row>
    <row r="365" spans="1:12" s="23" customFormat="1" ht="27.75" customHeight="1" x14ac:dyDescent="0.25">
      <c r="A365" s="349"/>
      <c r="B365" s="42" t="s">
        <v>102</v>
      </c>
      <c r="C365" s="43" t="s">
        <v>287</v>
      </c>
      <c r="D365" s="54">
        <v>1</v>
      </c>
      <c r="E365" s="55"/>
      <c r="F365" s="45"/>
      <c r="G365" s="46"/>
      <c r="H365" s="46"/>
      <c r="I365" s="47"/>
      <c r="J365" s="48"/>
      <c r="K365" s="49"/>
      <c r="L365" s="50"/>
    </row>
    <row r="366" spans="1:12" s="23" customFormat="1" ht="15" customHeight="1" x14ac:dyDescent="0.25">
      <c r="A366" s="350"/>
      <c r="B366" s="42" t="s">
        <v>104</v>
      </c>
      <c r="C366" s="43" t="s">
        <v>184</v>
      </c>
      <c r="D366" s="44"/>
      <c r="E366" s="43"/>
      <c r="F366" s="45"/>
      <c r="G366" s="46"/>
      <c r="H366" s="46"/>
      <c r="I366" s="47"/>
      <c r="J366" s="48"/>
      <c r="K366" s="49"/>
      <c r="L366" s="50"/>
    </row>
    <row r="367" spans="1:12" s="23" customFormat="1" ht="83.25" customHeight="1" x14ac:dyDescent="0.25">
      <c r="A367" s="51"/>
      <c r="B367" s="52" t="s">
        <v>273</v>
      </c>
      <c r="C367" s="52"/>
      <c r="D367" s="53"/>
      <c r="E367" s="52"/>
      <c r="F367" s="46"/>
      <c r="G367" s="46"/>
      <c r="H367" s="46"/>
      <c r="I367" s="47"/>
      <c r="J367" s="48"/>
      <c r="K367" s="49"/>
      <c r="L367" s="50"/>
    </row>
    <row r="369" spans="1:14" s="1" customFormat="1" ht="11.1" customHeight="1" x14ac:dyDescent="0.2">
      <c r="A369" s="3"/>
      <c r="B369" s="3"/>
      <c r="C369" s="3"/>
      <c r="D369" s="5"/>
      <c r="E369" s="3"/>
      <c r="G369" s="76"/>
      <c r="I369" s="2"/>
      <c r="J369" s="2"/>
      <c r="K369" s="2"/>
      <c r="L369" s="3"/>
      <c r="M369" s="3"/>
      <c r="N369" s="3"/>
    </row>
    <row r="370" spans="1:14" ht="11.1" customHeight="1" x14ac:dyDescent="0.2">
      <c r="H370" s="355" t="s">
        <v>341</v>
      </c>
      <c r="I370" s="355"/>
      <c r="J370" s="355"/>
      <c r="K370" s="355"/>
      <c r="L370" s="355"/>
    </row>
    <row r="371" spans="1:14" ht="12.75" customHeight="1" x14ac:dyDescent="0.25">
      <c r="H371" s="354" t="s">
        <v>9</v>
      </c>
      <c r="I371" s="354"/>
      <c r="J371" s="354"/>
      <c r="K371" s="354"/>
      <c r="L371" s="354"/>
    </row>
    <row r="372" spans="1:14" ht="11.1" customHeight="1" x14ac:dyDescent="0.25">
      <c r="H372"/>
    </row>
    <row r="373" spans="1:14" ht="11.1" customHeight="1" x14ac:dyDescent="0.25">
      <c r="H373"/>
    </row>
    <row r="374" spans="1:14" ht="11.1" customHeight="1" x14ac:dyDescent="0.25">
      <c r="H374"/>
    </row>
    <row r="375" spans="1:14" ht="14.25" customHeight="1" x14ac:dyDescent="0.25">
      <c r="H375" s="354" t="s">
        <v>27</v>
      </c>
      <c r="I375" s="354"/>
      <c r="J375" s="354"/>
      <c r="K375" s="354"/>
      <c r="L375" s="354"/>
    </row>
    <row r="376" spans="1:14" ht="13.5" customHeight="1" x14ac:dyDescent="0.25">
      <c r="H376" s="354" t="s">
        <v>26</v>
      </c>
      <c r="I376" s="354"/>
      <c r="J376" s="354"/>
      <c r="K376" s="354"/>
      <c r="L376" s="354"/>
    </row>
    <row r="377" spans="1:14" ht="14.25" customHeight="1" x14ac:dyDescent="0.25">
      <c r="H377" s="354" t="s">
        <v>28</v>
      </c>
      <c r="I377" s="354"/>
      <c r="J377" s="354"/>
      <c r="K377" s="354"/>
      <c r="L377" s="354"/>
    </row>
    <row r="378" spans="1:14" ht="15" customHeight="1" x14ac:dyDescent="0.2"/>
  </sheetData>
  <mergeCells count="58">
    <mergeCell ref="H371:L371"/>
    <mergeCell ref="H375:L375"/>
    <mergeCell ref="H376:L376"/>
    <mergeCell ref="H377:L377"/>
    <mergeCell ref="A333:A337"/>
    <mergeCell ref="A341:A345"/>
    <mergeCell ref="A348:A352"/>
    <mergeCell ref="A355:A359"/>
    <mergeCell ref="A362:A366"/>
    <mergeCell ref="H370:L370"/>
    <mergeCell ref="A325:A329"/>
    <mergeCell ref="A247:A251"/>
    <mergeCell ref="A254:A258"/>
    <mergeCell ref="A261:A265"/>
    <mergeCell ref="A268:A272"/>
    <mergeCell ref="A275:A279"/>
    <mergeCell ref="A282:A286"/>
    <mergeCell ref="A289:A293"/>
    <mergeCell ref="A296:A300"/>
    <mergeCell ref="A303:A307"/>
    <mergeCell ref="A310:A314"/>
    <mergeCell ref="A317:A321"/>
    <mergeCell ref="A240:A244"/>
    <mergeCell ref="A162:A166"/>
    <mergeCell ref="A169:A173"/>
    <mergeCell ref="A176:A180"/>
    <mergeCell ref="A183:A187"/>
    <mergeCell ref="A190:A194"/>
    <mergeCell ref="A197:A201"/>
    <mergeCell ref="A204:A208"/>
    <mergeCell ref="A211:A215"/>
    <mergeCell ref="A218:A222"/>
    <mergeCell ref="A225:A229"/>
    <mergeCell ref="A232:A236"/>
    <mergeCell ref="A155:A159"/>
    <mergeCell ref="A74:A78"/>
    <mergeCell ref="A81:A85"/>
    <mergeCell ref="A89:A93"/>
    <mergeCell ref="A96:A100"/>
    <mergeCell ref="A104:A108"/>
    <mergeCell ref="A111:A115"/>
    <mergeCell ref="A118:A122"/>
    <mergeCell ref="A126:A130"/>
    <mergeCell ref="A133:A137"/>
    <mergeCell ref="A140:A144"/>
    <mergeCell ref="A147:A151"/>
    <mergeCell ref="A67:A71"/>
    <mergeCell ref="A1:F1"/>
    <mergeCell ref="A2:F2"/>
    <mergeCell ref="D6:E6"/>
    <mergeCell ref="A10:A14"/>
    <mergeCell ref="A17:A21"/>
    <mergeCell ref="A24:A28"/>
    <mergeCell ref="A31:A35"/>
    <mergeCell ref="A39:A43"/>
    <mergeCell ref="A46:A50"/>
    <mergeCell ref="A53:A57"/>
    <mergeCell ref="A60:A64"/>
  </mergeCells>
  <printOptions horizontalCentered="1"/>
  <pageMargins left="0.35433070866141736" right="0.11811023622047245" top="0.39370078740157483" bottom="0.39370078740157483" header="0.23622047244094491" footer="0.19685039370078741"/>
  <pageSetup paperSize="5" scale="95" orientation="landscape"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8"/>
  <sheetViews>
    <sheetView showGridLines="0" topLeftCell="A5" zoomScale="130" zoomScaleNormal="130" workbookViewId="0">
      <selection activeCell="C9" sqref="C9"/>
    </sheetView>
  </sheetViews>
  <sheetFormatPr defaultRowHeight="12.75" x14ac:dyDescent="0.2"/>
  <cols>
    <col min="1" max="1" width="6.42578125" style="3" customWidth="1"/>
    <col min="2" max="2" width="45.140625" style="3" customWidth="1"/>
    <col min="3" max="3" width="32.5703125" style="3" customWidth="1"/>
    <col min="4" max="4" width="13.7109375" style="5" customWidth="1"/>
    <col min="5" max="5" width="4.28515625" style="3" customWidth="1"/>
    <col min="6" max="6" width="14.85546875" style="1" customWidth="1"/>
    <col min="7" max="7" width="13.42578125" style="1" customWidth="1"/>
    <col min="8" max="8" width="14.42578125" style="1" customWidth="1"/>
    <col min="9" max="9" width="16" style="2" hidden="1" customWidth="1"/>
    <col min="10" max="11" width="15.5703125" style="2" hidden="1" customWidth="1"/>
    <col min="12" max="12" width="13.5703125" style="3" customWidth="1"/>
    <col min="13" max="13" width="3" style="3" customWidth="1"/>
    <col min="14" max="14" width="13.28515625" style="3" bestFit="1" customWidth="1"/>
    <col min="15" max="255" width="9.140625" style="3"/>
    <col min="256" max="256" width="0.7109375" style="3" customWidth="1"/>
    <col min="257" max="257" width="6.42578125" style="3" customWidth="1"/>
    <col min="258" max="258" width="51.28515625" style="3" customWidth="1"/>
    <col min="259" max="259" width="55.140625" style="3" customWidth="1"/>
    <col min="260" max="260" width="13.7109375" style="3" customWidth="1"/>
    <col min="261" max="261" width="4.28515625" style="3" customWidth="1"/>
    <col min="262" max="262" width="16.140625" style="3" customWidth="1"/>
    <col min="263" max="263" width="13.42578125" style="3" customWidth="1"/>
    <col min="264" max="264" width="14.42578125" style="3" customWidth="1"/>
    <col min="265" max="267" width="0" style="3" hidden="1" customWidth="1"/>
    <col min="268" max="268" width="21.42578125" style="3" customWidth="1"/>
    <col min="269" max="269" width="3" style="3" customWidth="1"/>
    <col min="270" max="270" width="13.28515625" style="3" bestFit="1" customWidth="1"/>
    <col min="271" max="511" width="9.140625" style="3"/>
    <col min="512" max="512" width="0.7109375" style="3" customWidth="1"/>
    <col min="513" max="513" width="6.42578125" style="3" customWidth="1"/>
    <col min="514" max="514" width="51.28515625" style="3" customWidth="1"/>
    <col min="515" max="515" width="55.140625" style="3" customWidth="1"/>
    <col min="516" max="516" width="13.7109375" style="3" customWidth="1"/>
    <col min="517" max="517" width="4.28515625" style="3" customWidth="1"/>
    <col min="518" max="518" width="16.140625" style="3" customWidth="1"/>
    <col min="519" max="519" width="13.42578125" style="3" customWidth="1"/>
    <col min="520" max="520" width="14.42578125" style="3" customWidth="1"/>
    <col min="521" max="523" width="0" style="3" hidden="1" customWidth="1"/>
    <col min="524" max="524" width="21.42578125" style="3" customWidth="1"/>
    <col min="525" max="525" width="3" style="3" customWidth="1"/>
    <col min="526" max="526" width="13.28515625" style="3" bestFit="1" customWidth="1"/>
    <col min="527" max="767" width="9.140625" style="3"/>
    <col min="768" max="768" width="0.7109375" style="3" customWidth="1"/>
    <col min="769" max="769" width="6.42578125" style="3" customWidth="1"/>
    <col min="770" max="770" width="51.28515625" style="3" customWidth="1"/>
    <col min="771" max="771" width="55.140625" style="3" customWidth="1"/>
    <col min="772" max="772" width="13.7109375" style="3" customWidth="1"/>
    <col min="773" max="773" width="4.28515625" style="3" customWidth="1"/>
    <col min="774" max="774" width="16.140625" style="3" customWidth="1"/>
    <col min="775" max="775" width="13.42578125" style="3" customWidth="1"/>
    <col min="776" max="776" width="14.42578125" style="3" customWidth="1"/>
    <col min="777" max="779" width="0" style="3" hidden="1" customWidth="1"/>
    <col min="780" max="780" width="21.42578125" style="3" customWidth="1"/>
    <col min="781" max="781" width="3" style="3" customWidth="1"/>
    <col min="782" max="782" width="13.28515625" style="3" bestFit="1" customWidth="1"/>
    <col min="783" max="1023" width="9.140625" style="3"/>
    <col min="1024" max="1024" width="0.7109375" style="3" customWidth="1"/>
    <col min="1025" max="1025" width="6.42578125" style="3" customWidth="1"/>
    <col min="1026" max="1026" width="51.28515625" style="3" customWidth="1"/>
    <col min="1027" max="1027" width="55.140625" style="3" customWidth="1"/>
    <col min="1028" max="1028" width="13.7109375" style="3" customWidth="1"/>
    <col min="1029" max="1029" width="4.28515625" style="3" customWidth="1"/>
    <col min="1030" max="1030" width="16.140625" style="3" customWidth="1"/>
    <col min="1031" max="1031" width="13.42578125" style="3" customWidth="1"/>
    <col min="1032" max="1032" width="14.42578125" style="3" customWidth="1"/>
    <col min="1033" max="1035" width="0" style="3" hidden="1" customWidth="1"/>
    <col min="1036" max="1036" width="21.42578125" style="3" customWidth="1"/>
    <col min="1037" max="1037" width="3" style="3" customWidth="1"/>
    <col min="1038" max="1038" width="13.28515625" style="3" bestFit="1" customWidth="1"/>
    <col min="1039" max="1279" width="9.140625" style="3"/>
    <col min="1280" max="1280" width="0.7109375" style="3" customWidth="1"/>
    <col min="1281" max="1281" width="6.42578125" style="3" customWidth="1"/>
    <col min="1282" max="1282" width="51.28515625" style="3" customWidth="1"/>
    <col min="1283" max="1283" width="55.140625" style="3" customWidth="1"/>
    <col min="1284" max="1284" width="13.7109375" style="3" customWidth="1"/>
    <col min="1285" max="1285" width="4.28515625" style="3" customWidth="1"/>
    <col min="1286" max="1286" width="16.140625" style="3" customWidth="1"/>
    <col min="1287" max="1287" width="13.42578125" style="3" customWidth="1"/>
    <col min="1288" max="1288" width="14.42578125" style="3" customWidth="1"/>
    <col min="1289" max="1291" width="0" style="3" hidden="1" customWidth="1"/>
    <col min="1292" max="1292" width="21.42578125" style="3" customWidth="1"/>
    <col min="1293" max="1293" width="3" style="3" customWidth="1"/>
    <col min="1294" max="1294" width="13.28515625" style="3" bestFit="1" customWidth="1"/>
    <col min="1295" max="1535" width="9.140625" style="3"/>
    <col min="1536" max="1536" width="0.7109375" style="3" customWidth="1"/>
    <col min="1537" max="1537" width="6.42578125" style="3" customWidth="1"/>
    <col min="1538" max="1538" width="51.28515625" style="3" customWidth="1"/>
    <col min="1539" max="1539" width="55.140625" style="3" customWidth="1"/>
    <col min="1540" max="1540" width="13.7109375" style="3" customWidth="1"/>
    <col min="1541" max="1541" width="4.28515625" style="3" customWidth="1"/>
    <col min="1542" max="1542" width="16.140625" style="3" customWidth="1"/>
    <col min="1543" max="1543" width="13.42578125" style="3" customWidth="1"/>
    <col min="1544" max="1544" width="14.42578125" style="3" customWidth="1"/>
    <col min="1545" max="1547" width="0" style="3" hidden="1" customWidth="1"/>
    <col min="1548" max="1548" width="21.42578125" style="3" customWidth="1"/>
    <col min="1549" max="1549" width="3" style="3" customWidth="1"/>
    <col min="1550" max="1550" width="13.28515625" style="3" bestFit="1" customWidth="1"/>
    <col min="1551" max="1791" width="9.140625" style="3"/>
    <col min="1792" max="1792" width="0.7109375" style="3" customWidth="1"/>
    <col min="1793" max="1793" width="6.42578125" style="3" customWidth="1"/>
    <col min="1794" max="1794" width="51.28515625" style="3" customWidth="1"/>
    <col min="1795" max="1795" width="55.140625" style="3" customWidth="1"/>
    <col min="1796" max="1796" width="13.7109375" style="3" customWidth="1"/>
    <col min="1797" max="1797" width="4.28515625" style="3" customWidth="1"/>
    <col min="1798" max="1798" width="16.140625" style="3" customWidth="1"/>
    <col min="1799" max="1799" width="13.42578125" style="3" customWidth="1"/>
    <col min="1800" max="1800" width="14.42578125" style="3" customWidth="1"/>
    <col min="1801" max="1803" width="0" style="3" hidden="1" customWidth="1"/>
    <col min="1804" max="1804" width="21.42578125" style="3" customWidth="1"/>
    <col min="1805" max="1805" width="3" style="3" customWidth="1"/>
    <col min="1806" max="1806" width="13.28515625" style="3" bestFit="1" customWidth="1"/>
    <col min="1807" max="2047" width="9.140625" style="3"/>
    <col min="2048" max="2048" width="0.7109375" style="3" customWidth="1"/>
    <col min="2049" max="2049" width="6.42578125" style="3" customWidth="1"/>
    <col min="2050" max="2050" width="51.28515625" style="3" customWidth="1"/>
    <col min="2051" max="2051" width="55.140625" style="3" customWidth="1"/>
    <col min="2052" max="2052" width="13.7109375" style="3" customWidth="1"/>
    <col min="2053" max="2053" width="4.28515625" style="3" customWidth="1"/>
    <col min="2054" max="2054" width="16.140625" style="3" customWidth="1"/>
    <col min="2055" max="2055" width="13.42578125" style="3" customWidth="1"/>
    <col min="2056" max="2056" width="14.42578125" style="3" customWidth="1"/>
    <col min="2057" max="2059" width="0" style="3" hidden="1" customWidth="1"/>
    <col min="2060" max="2060" width="21.42578125" style="3" customWidth="1"/>
    <col min="2061" max="2061" width="3" style="3" customWidth="1"/>
    <col min="2062" max="2062" width="13.28515625" style="3" bestFit="1" customWidth="1"/>
    <col min="2063" max="2303" width="9.140625" style="3"/>
    <col min="2304" max="2304" width="0.7109375" style="3" customWidth="1"/>
    <col min="2305" max="2305" width="6.42578125" style="3" customWidth="1"/>
    <col min="2306" max="2306" width="51.28515625" style="3" customWidth="1"/>
    <col min="2307" max="2307" width="55.140625" style="3" customWidth="1"/>
    <col min="2308" max="2308" width="13.7109375" style="3" customWidth="1"/>
    <col min="2309" max="2309" width="4.28515625" style="3" customWidth="1"/>
    <col min="2310" max="2310" width="16.140625" style="3" customWidth="1"/>
    <col min="2311" max="2311" width="13.42578125" style="3" customWidth="1"/>
    <col min="2312" max="2312" width="14.42578125" style="3" customWidth="1"/>
    <col min="2313" max="2315" width="0" style="3" hidden="1" customWidth="1"/>
    <col min="2316" max="2316" width="21.42578125" style="3" customWidth="1"/>
    <col min="2317" max="2317" width="3" style="3" customWidth="1"/>
    <col min="2318" max="2318" width="13.28515625" style="3" bestFit="1" customWidth="1"/>
    <col min="2319" max="2559" width="9.140625" style="3"/>
    <col min="2560" max="2560" width="0.7109375" style="3" customWidth="1"/>
    <col min="2561" max="2561" width="6.42578125" style="3" customWidth="1"/>
    <col min="2562" max="2562" width="51.28515625" style="3" customWidth="1"/>
    <col min="2563" max="2563" width="55.140625" style="3" customWidth="1"/>
    <col min="2564" max="2564" width="13.7109375" style="3" customWidth="1"/>
    <col min="2565" max="2565" width="4.28515625" style="3" customWidth="1"/>
    <col min="2566" max="2566" width="16.140625" style="3" customWidth="1"/>
    <col min="2567" max="2567" width="13.42578125" style="3" customWidth="1"/>
    <col min="2568" max="2568" width="14.42578125" style="3" customWidth="1"/>
    <col min="2569" max="2571" width="0" style="3" hidden="1" customWidth="1"/>
    <col min="2572" max="2572" width="21.42578125" style="3" customWidth="1"/>
    <col min="2573" max="2573" width="3" style="3" customWidth="1"/>
    <col min="2574" max="2574" width="13.28515625" style="3" bestFit="1" customWidth="1"/>
    <col min="2575" max="2815" width="9.140625" style="3"/>
    <col min="2816" max="2816" width="0.7109375" style="3" customWidth="1"/>
    <col min="2817" max="2817" width="6.42578125" style="3" customWidth="1"/>
    <col min="2818" max="2818" width="51.28515625" style="3" customWidth="1"/>
    <col min="2819" max="2819" width="55.140625" style="3" customWidth="1"/>
    <col min="2820" max="2820" width="13.7109375" style="3" customWidth="1"/>
    <col min="2821" max="2821" width="4.28515625" style="3" customWidth="1"/>
    <col min="2822" max="2822" width="16.140625" style="3" customWidth="1"/>
    <col min="2823" max="2823" width="13.42578125" style="3" customWidth="1"/>
    <col min="2824" max="2824" width="14.42578125" style="3" customWidth="1"/>
    <col min="2825" max="2827" width="0" style="3" hidden="1" customWidth="1"/>
    <col min="2828" max="2828" width="21.42578125" style="3" customWidth="1"/>
    <col min="2829" max="2829" width="3" style="3" customWidth="1"/>
    <col min="2830" max="2830" width="13.28515625" style="3" bestFit="1" customWidth="1"/>
    <col min="2831" max="3071" width="9.140625" style="3"/>
    <col min="3072" max="3072" width="0.7109375" style="3" customWidth="1"/>
    <col min="3073" max="3073" width="6.42578125" style="3" customWidth="1"/>
    <col min="3074" max="3074" width="51.28515625" style="3" customWidth="1"/>
    <col min="3075" max="3075" width="55.140625" style="3" customWidth="1"/>
    <col min="3076" max="3076" width="13.7109375" style="3" customWidth="1"/>
    <col min="3077" max="3077" width="4.28515625" style="3" customWidth="1"/>
    <col min="3078" max="3078" width="16.140625" style="3" customWidth="1"/>
    <col min="3079" max="3079" width="13.42578125" style="3" customWidth="1"/>
    <col min="3080" max="3080" width="14.42578125" style="3" customWidth="1"/>
    <col min="3081" max="3083" width="0" style="3" hidden="1" customWidth="1"/>
    <col min="3084" max="3084" width="21.42578125" style="3" customWidth="1"/>
    <col min="3085" max="3085" width="3" style="3" customWidth="1"/>
    <col min="3086" max="3086" width="13.28515625" style="3" bestFit="1" customWidth="1"/>
    <col min="3087" max="3327" width="9.140625" style="3"/>
    <col min="3328" max="3328" width="0.7109375" style="3" customWidth="1"/>
    <col min="3329" max="3329" width="6.42578125" style="3" customWidth="1"/>
    <col min="3330" max="3330" width="51.28515625" style="3" customWidth="1"/>
    <col min="3331" max="3331" width="55.140625" style="3" customWidth="1"/>
    <col min="3332" max="3332" width="13.7109375" style="3" customWidth="1"/>
    <col min="3333" max="3333" width="4.28515625" style="3" customWidth="1"/>
    <col min="3334" max="3334" width="16.140625" style="3" customWidth="1"/>
    <col min="3335" max="3335" width="13.42578125" style="3" customWidth="1"/>
    <col min="3336" max="3336" width="14.42578125" style="3" customWidth="1"/>
    <col min="3337" max="3339" width="0" style="3" hidden="1" customWidth="1"/>
    <col min="3340" max="3340" width="21.42578125" style="3" customWidth="1"/>
    <col min="3341" max="3341" width="3" style="3" customWidth="1"/>
    <col min="3342" max="3342" width="13.28515625" style="3" bestFit="1" customWidth="1"/>
    <col min="3343" max="3583" width="9.140625" style="3"/>
    <col min="3584" max="3584" width="0.7109375" style="3" customWidth="1"/>
    <col min="3585" max="3585" width="6.42578125" style="3" customWidth="1"/>
    <col min="3586" max="3586" width="51.28515625" style="3" customWidth="1"/>
    <col min="3587" max="3587" width="55.140625" style="3" customWidth="1"/>
    <col min="3588" max="3588" width="13.7109375" style="3" customWidth="1"/>
    <col min="3589" max="3589" width="4.28515625" style="3" customWidth="1"/>
    <col min="3590" max="3590" width="16.140625" style="3" customWidth="1"/>
    <col min="3591" max="3591" width="13.42578125" style="3" customWidth="1"/>
    <col min="3592" max="3592" width="14.42578125" style="3" customWidth="1"/>
    <col min="3593" max="3595" width="0" style="3" hidden="1" customWidth="1"/>
    <col min="3596" max="3596" width="21.42578125" style="3" customWidth="1"/>
    <col min="3597" max="3597" width="3" style="3" customWidth="1"/>
    <col min="3598" max="3598" width="13.28515625" style="3" bestFit="1" customWidth="1"/>
    <col min="3599" max="3839" width="9.140625" style="3"/>
    <col min="3840" max="3840" width="0.7109375" style="3" customWidth="1"/>
    <col min="3841" max="3841" width="6.42578125" style="3" customWidth="1"/>
    <col min="3842" max="3842" width="51.28515625" style="3" customWidth="1"/>
    <col min="3843" max="3843" width="55.140625" style="3" customWidth="1"/>
    <col min="3844" max="3844" width="13.7109375" style="3" customWidth="1"/>
    <col min="3845" max="3845" width="4.28515625" style="3" customWidth="1"/>
    <col min="3846" max="3846" width="16.140625" style="3" customWidth="1"/>
    <col min="3847" max="3847" width="13.42578125" style="3" customWidth="1"/>
    <col min="3848" max="3848" width="14.42578125" style="3" customWidth="1"/>
    <col min="3849" max="3851" width="0" style="3" hidden="1" customWidth="1"/>
    <col min="3852" max="3852" width="21.42578125" style="3" customWidth="1"/>
    <col min="3853" max="3853" width="3" style="3" customWidth="1"/>
    <col min="3854" max="3854" width="13.28515625" style="3" bestFit="1" customWidth="1"/>
    <col min="3855" max="4095" width="9.140625" style="3"/>
    <col min="4096" max="4096" width="0.7109375" style="3" customWidth="1"/>
    <col min="4097" max="4097" width="6.42578125" style="3" customWidth="1"/>
    <col min="4098" max="4098" width="51.28515625" style="3" customWidth="1"/>
    <col min="4099" max="4099" width="55.140625" style="3" customWidth="1"/>
    <col min="4100" max="4100" width="13.7109375" style="3" customWidth="1"/>
    <col min="4101" max="4101" width="4.28515625" style="3" customWidth="1"/>
    <col min="4102" max="4102" width="16.140625" style="3" customWidth="1"/>
    <col min="4103" max="4103" width="13.42578125" style="3" customWidth="1"/>
    <col min="4104" max="4104" width="14.42578125" style="3" customWidth="1"/>
    <col min="4105" max="4107" width="0" style="3" hidden="1" customWidth="1"/>
    <col min="4108" max="4108" width="21.42578125" style="3" customWidth="1"/>
    <col min="4109" max="4109" width="3" style="3" customWidth="1"/>
    <col min="4110" max="4110" width="13.28515625" style="3" bestFit="1" customWidth="1"/>
    <col min="4111" max="4351" width="9.140625" style="3"/>
    <col min="4352" max="4352" width="0.7109375" style="3" customWidth="1"/>
    <col min="4353" max="4353" width="6.42578125" style="3" customWidth="1"/>
    <col min="4354" max="4354" width="51.28515625" style="3" customWidth="1"/>
    <col min="4355" max="4355" width="55.140625" style="3" customWidth="1"/>
    <col min="4356" max="4356" width="13.7109375" style="3" customWidth="1"/>
    <col min="4357" max="4357" width="4.28515625" style="3" customWidth="1"/>
    <col min="4358" max="4358" width="16.140625" style="3" customWidth="1"/>
    <col min="4359" max="4359" width="13.42578125" style="3" customWidth="1"/>
    <col min="4360" max="4360" width="14.42578125" style="3" customWidth="1"/>
    <col min="4361" max="4363" width="0" style="3" hidden="1" customWidth="1"/>
    <col min="4364" max="4364" width="21.42578125" style="3" customWidth="1"/>
    <col min="4365" max="4365" width="3" style="3" customWidth="1"/>
    <col min="4366" max="4366" width="13.28515625" style="3" bestFit="1" customWidth="1"/>
    <col min="4367" max="4607" width="9.140625" style="3"/>
    <col min="4608" max="4608" width="0.7109375" style="3" customWidth="1"/>
    <col min="4609" max="4609" width="6.42578125" style="3" customWidth="1"/>
    <col min="4610" max="4610" width="51.28515625" style="3" customWidth="1"/>
    <col min="4611" max="4611" width="55.140625" style="3" customWidth="1"/>
    <col min="4612" max="4612" width="13.7109375" style="3" customWidth="1"/>
    <col min="4613" max="4613" width="4.28515625" style="3" customWidth="1"/>
    <col min="4614" max="4614" width="16.140625" style="3" customWidth="1"/>
    <col min="4615" max="4615" width="13.42578125" style="3" customWidth="1"/>
    <col min="4616" max="4616" width="14.42578125" style="3" customWidth="1"/>
    <col min="4617" max="4619" width="0" style="3" hidden="1" customWidth="1"/>
    <col min="4620" max="4620" width="21.42578125" style="3" customWidth="1"/>
    <col min="4621" max="4621" width="3" style="3" customWidth="1"/>
    <col min="4622" max="4622" width="13.28515625" style="3" bestFit="1" customWidth="1"/>
    <col min="4623" max="4863" width="9.140625" style="3"/>
    <col min="4864" max="4864" width="0.7109375" style="3" customWidth="1"/>
    <col min="4865" max="4865" width="6.42578125" style="3" customWidth="1"/>
    <col min="4866" max="4866" width="51.28515625" style="3" customWidth="1"/>
    <col min="4867" max="4867" width="55.140625" style="3" customWidth="1"/>
    <col min="4868" max="4868" width="13.7109375" style="3" customWidth="1"/>
    <col min="4869" max="4869" width="4.28515625" style="3" customWidth="1"/>
    <col min="4870" max="4870" width="16.140625" style="3" customWidth="1"/>
    <col min="4871" max="4871" width="13.42578125" style="3" customWidth="1"/>
    <col min="4872" max="4872" width="14.42578125" style="3" customWidth="1"/>
    <col min="4873" max="4875" width="0" style="3" hidden="1" customWidth="1"/>
    <col min="4876" max="4876" width="21.42578125" style="3" customWidth="1"/>
    <col min="4877" max="4877" width="3" style="3" customWidth="1"/>
    <col min="4878" max="4878" width="13.28515625" style="3" bestFit="1" customWidth="1"/>
    <col min="4879" max="5119" width="9.140625" style="3"/>
    <col min="5120" max="5120" width="0.7109375" style="3" customWidth="1"/>
    <col min="5121" max="5121" width="6.42578125" style="3" customWidth="1"/>
    <col min="5122" max="5122" width="51.28515625" style="3" customWidth="1"/>
    <col min="5123" max="5123" width="55.140625" style="3" customWidth="1"/>
    <col min="5124" max="5124" width="13.7109375" style="3" customWidth="1"/>
    <col min="5125" max="5125" width="4.28515625" style="3" customWidth="1"/>
    <col min="5126" max="5126" width="16.140625" style="3" customWidth="1"/>
    <col min="5127" max="5127" width="13.42578125" style="3" customWidth="1"/>
    <col min="5128" max="5128" width="14.42578125" style="3" customWidth="1"/>
    <col min="5129" max="5131" width="0" style="3" hidden="1" customWidth="1"/>
    <col min="5132" max="5132" width="21.42578125" style="3" customWidth="1"/>
    <col min="5133" max="5133" width="3" style="3" customWidth="1"/>
    <col min="5134" max="5134" width="13.28515625" style="3" bestFit="1" customWidth="1"/>
    <col min="5135" max="5375" width="9.140625" style="3"/>
    <col min="5376" max="5376" width="0.7109375" style="3" customWidth="1"/>
    <col min="5377" max="5377" width="6.42578125" style="3" customWidth="1"/>
    <col min="5378" max="5378" width="51.28515625" style="3" customWidth="1"/>
    <col min="5379" max="5379" width="55.140625" style="3" customWidth="1"/>
    <col min="5380" max="5380" width="13.7109375" style="3" customWidth="1"/>
    <col min="5381" max="5381" width="4.28515625" style="3" customWidth="1"/>
    <col min="5382" max="5382" width="16.140625" style="3" customWidth="1"/>
    <col min="5383" max="5383" width="13.42578125" style="3" customWidth="1"/>
    <col min="5384" max="5384" width="14.42578125" style="3" customWidth="1"/>
    <col min="5385" max="5387" width="0" style="3" hidden="1" customWidth="1"/>
    <col min="5388" max="5388" width="21.42578125" style="3" customWidth="1"/>
    <col min="5389" max="5389" width="3" style="3" customWidth="1"/>
    <col min="5390" max="5390" width="13.28515625" style="3" bestFit="1" customWidth="1"/>
    <col min="5391" max="5631" width="9.140625" style="3"/>
    <col min="5632" max="5632" width="0.7109375" style="3" customWidth="1"/>
    <col min="5633" max="5633" width="6.42578125" style="3" customWidth="1"/>
    <col min="5634" max="5634" width="51.28515625" style="3" customWidth="1"/>
    <col min="5635" max="5635" width="55.140625" style="3" customWidth="1"/>
    <col min="5636" max="5636" width="13.7109375" style="3" customWidth="1"/>
    <col min="5637" max="5637" width="4.28515625" style="3" customWidth="1"/>
    <col min="5638" max="5638" width="16.140625" style="3" customWidth="1"/>
    <col min="5639" max="5639" width="13.42578125" style="3" customWidth="1"/>
    <col min="5640" max="5640" width="14.42578125" style="3" customWidth="1"/>
    <col min="5641" max="5643" width="0" style="3" hidden="1" customWidth="1"/>
    <col min="5644" max="5644" width="21.42578125" style="3" customWidth="1"/>
    <col min="5645" max="5645" width="3" style="3" customWidth="1"/>
    <col min="5646" max="5646" width="13.28515625" style="3" bestFit="1" customWidth="1"/>
    <col min="5647" max="5887" width="9.140625" style="3"/>
    <col min="5888" max="5888" width="0.7109375" style="3" customWidth="1"/>
    <col min="5889" max="5889" width="6.42578125" style="3" customWidth="1"/>
    <col min="5890" max="5890" width="51.28515625" style="3" customWidth="1"/>
    <col min="5891" max="5891" width="55.140625" style="3" customWidth="1"/>
    <col min="5892" max="5892" width="13.7109375" style="3" customWidth="1"/>
    <col min="5893" max="5893" width="4.28515625" style="3" customWidth="1"/>
    <col min="5894" max="5894" width="16.140625" style="3" customWidth="1"/>
    <col min="5895" max="5895" width="13.42578125" style="3" customWidth="1"/>
    <col min="5896" max="5896" width="14.42578125" style="3" customWidth="1"/>
    <col min="5897" max="5899" width="0" style="3" hidden="1" customWidth="1"/>
    <col min="5900" max="5900" width="21.42578125" style="3" customWidth="1"/>
    <col min="5901" max="5901" width="3" style="3" customWidth="1"/>
    <col min="5902" max="5902" width="13.28515625" style="3" bestFit="1" customWidth="1"/>
    <col min="5903" max="6143" width="9.140625" style="3"/>
    <col min="6144" max="6144" width="0.7109375" style="3" customWidth="1"/>
    <col min="6145" max="6145" width="6.42578125" style="3" customWidth="1"/>
    <col min="6146" max="6146" width="51.28515625" style="3" customWidth="1"/>
    <col min="6147" max="6147" width="55.140625" style="3" customWidth="1"/>
    <col min="6148" max="6148" width="13.7109375" style="3" customWidth="1"/>
    <col min="6149" max="6149" width="4.28515625" style="3" customWidth="1"/>
    <col min="6150" max="6150" width="16.140625" style="3" customWidth="1"/>
    <col min="6151" max="6151" width="13.42578125" style="3" customWidth="1"/>
    <col min="6152" max="6152" width="14.42578125" style="3" customWidth="1"/>
    <col min="6153" max="6155" width="0" style="3" hidden="1" customWidth="1"/>
    <col min="6156" max="6156" width="21.42578125" style="3" customWidth="1"/>
    <col min="6157" max="6157" width="3" style="3" customWidth="1"/>
    <col min="6158" max="6158" width="13.28515625" style="3" bestFit="1" customWidth="1"/>
    <col min="6159" max="6399" width="9.140625" style="3"/>
    <col min="6400" max="6400" width="0.7109375" style="3" customWidth="1"/>
    <col min="6401" max="6401" width="6.42578125" style="3" customWidth="1"/>
    <col min="6402" max="6402" width="51.28515625" style="3" customWidth="1"/>
    <col min="6403" max="6403" width="55.140625" style="3" customWidth="1"/>
    <col min="6404" max="6404" width="13.7109375" style="3" customWidth="1"/>
    <col min="6405" max="6405" width="4.28515625" style="3" customWidth="1"/>
    <col min="6406" max="6406" width="16.140625" style="3" customWidth="1"/>
    <col min="6407" max="6407" width="13.42578125" style="3" customWidth="1"/>
    <col min="6408" max="6408" width="14.42578125" style="3" customWidth="1"/>
    <col min="6409" max="6411" width="0" style="3" hidden="1" customWidth="1"/>
    <col min="6412" max="6412" width="21.42578125" style="3" customWidth="1"/>
    <col min="6413" max="6413" width="3" style="3" customWidth="1"/>
    <col min="6414" max="6414" width="13.28515625" style="3" bestFit="1" customWidth="1"/>
    <col min="6415" max="6655" width="9.140625" style="3"/>
    <col min="6656" max="6656" width="0.7109375" style="3" customWidth="1"/>
    <col min="6657" max="6657" width="6.42578125" style="3" customWidth="1"/>
    <col min="6658" max="6658" width="51.28515625" style="3" customWidth="1"/>
    <col min="6659" max="6659" width="55.140625" style="3" customWidth="1"/>
    <col min="6660" max="6660" width="13.7109375" style="3" customWidth="1"/>
    <col min="6661" max="6661" width="4.28515625" style="3" customWidth="1"/>
    <col min="6662" max="6662" width="16.140625" style="3" customWidth="1"/>
    <col min="6663" max="6663" width="13.42578125" style="3" customWidth="1"/>
    <col min="6664" max="6664" width="14.42578125" style="3" customWidth="1"/>
    <col min="6665" max="6667" width="0" style="3" hidden="1" customWidth="1"/>
    <col min="6668" max="6668" width="21.42578125" style="3" customWidth="1"/>
    <col min="6669" max="6669" width="3" style="3" customWidth="1"/>
    <col min="6670" max="6670" width="13.28515625" style="3" bestFit="1" customWidth="1"/>
    <col min="6671" max="6911" width="9.140625" style="3"/>
    <col min="6912" max="6912" width="0.7109375" style="3" customWidth="1"/>
    <col min="6913" max="6913" width="6.42578125" style="3" customWidth="1"/>
    <col min="6914" max="6914" width="51.28515625" style="3" customWidth="1"/>
    <col min="6915" max="6915" width="55.140625" style="3" customWidth="1"/>
    <col min="6916" max="6916" width="13.7109375" style="3" customWidth="1"/>
    <col min="6917" max="6917" width="4.28515625" style="3" customWidth="1"/>
    <col min="6918" max="6918" width="16.140625" style="3" customWidth="1"/>
    <col min="6919" max="6919" width="13.42578125" style="3" customWidth="1"/>
    <col min="6920" max="6920" width="14.42578125" style="3" customWidth="1"/>
    <col min="6921" max="6923" width="0" style="3" hidden="1" customWidth="1"/>
    <col min="6924" max="6924" width="21.42578125" style="3" customWidth="1"/>
    <col min="6925" max="6925" width="3" style="3" customWidth="1"/>
    <col min="6926" max="6926" width="13.28515625" style="3" bestFit="1" customWidth="1"/>
    <col min="6927" max="7167" width="9.140625" style="3"/>
    <col min="7168" max="7168" width="0.7109375" style="3" customWidth="1"/>
    <col min="7169" max="7169" width="6.42578125" style="3" customWidth="1"/>
    <col min="7170" max="7170" width="51.28515625" style="3" customWidth="1"/>
    <col min="7171" max="7171" width="55.140625" style="3" customWidth="1"/>
    <col min="7172" max="7172" width="13.7109375" style="3" customWidth="1"/>
    <col min="7173" max="7173" width="4.28515625" style="3" customWidth="1"/>
    <col min="7174" max="7174" width="16.140625" style="3" customWidth="1"/>
    <col min="7175" max="7175" width="13.42578125" style="3" customWidth="1"/>
    <col min="7176" max="7176" width="14.42578125" style="3" customWidth="1"/>
    <col min="7177" max="7179" width="0" style="3" hidden="1" customWidth="1"/>
    <col min="7180" max="7180" width="21.42578125" style="3" customWidth="1"/>
    <col min="7181" max="7181" width="3" style="3" customWidth="1"/>
    <col min="7182" max="7182" width="13.28515625" style="3" bestFit="1" customWidth="1"/>
    <col min="7183" max="7423" width="9.140625" style="3"/>
    <col min="7424" max="7424" width="0.7109375" style="3" customWidth="1"/>
    <col min="7425" max="7425" width="6.42578125" style="3" customWidth="1"/>
    <col min="7426" max="7426" width="51.28515625" style="3" customWidth="1"/>
    <col min="7427" max="7427" width="55.140625" style="3" customWidth="1"/>
    <col min="7428" max="7428" width="13.7109375" style="3" customWidth="1"/>
    <col min="7429" max="7429" width="4.28515625" style="3" customWidth="1"/>
    <col min="7430" max="7430" width="16.140625" style="3" customWidth="1"/>
    <col min="7431" max="7431" width="13.42578125" style="3" customWidth="1"/>
    <col min="7432" max="7432" width="14.42578125" style="3" customWidth="1"/>
    <col min="7433" max="7435" width="0" style="3" hidden="1" customWidth="1"/>
    <col min="7436" max="7436" width="21.42578125" style="3" customWidth="1"/>
    <col min="7437" max="7437" width="3" style="3" customWidth="1"/>
    <col min="7438" max="7438" width="13.28515625" style="3" bestFit="1" customWidth="1"/>
    <col min="7439" max="7679" width="9.140625" style="3"/>
    <col min="7680" max="7680" width="0.7109375" style="3" customWidth="1"/>
    <col min="7681" max="7681" width="6.42578125" style="3" customWidth="1"/>
    <col min="7682" max="7682" width="51.28515625" style="3" customWidth="1"/>
    <col min="7683" max="7683" width="55.140625" style="3" customWidth="1"/>
    <col min="7684" max="7684" width="13.7109375" style="3" customWidth="1"/>
    <col min="7685" max="7685" width="4.28515625" style="3" customWidth="1"/>
    <col min="7686" max="7686" width="16.140625" style="3" customWidth="1"/>
    <col min="7687" max="7687" width="13.42578125" style="3" customWidth="1"/>
    <col min="7688" max="7688" width="14.42578125" style="3" customWidth="1"/>
    <col min="7689" max="7691" width="0" style="3" hidden="1" customWidth="1"/>
    <col min="7692" max="7692" width="21.42578125" style="3" customWidth="1"/>
    <col min="7693" max="7693" width="3" style="3" customWidth="1"/>
    <col min="7694" max="7694" width="13.28515625" style="3" bestFit="1" customWidth="1"/>
    <col min="7695" max="7935" width="9.140625" style="3"/>
    <col min="7936" max="7936" width="0.7109375" style="3" customWidth="1"/>
    <col min="7937" max="7937" width="6.42578125" style="3" customWidth="1"/>
    <col min="7938" max="7938" width="51.28515625" style="3" customWidth="1"/>
    <col min="7939" max="7939" width="55.140625" style="3" customWidth="1"/>
    <col min="7940" max="7940" width="13.7109375" style="3" customWidth="1"/>
    <col min="7941" max="7941" width="4.28515625" style="3" customWidth="1"/>
    <col min="7942" max="7942" width="16.140625" style="3" customWidth="1"/>
    <col min="7943" max="7943" width="13.42578125" style="3" customWidth="1"/>
    <col min="7944" max="7944" width="14.42578125" style="3" customWidth="1"/>
    <col min="7945" max="7947" width="0" style="3" hidden="1" customWidth="1"/>
    <col min="7948" max="7948" width="21.42578125" style="3" customWidth="1"/>
    <col min="7949" max="7949" width="3" style="3" customWidth="1"/>
    <col min="7950" max="7950" width="13.28515625" style="3" bestFit="1" customWidth="1"/>
    <col min="7951" max="8191" width="9.140625" style="3"/>
    <col min="8192" max="8192" width="0.7109375" style="3" customWidth="1"/>
    <col min="8193" max="8193" width="6.42578125" style="3" customWidth="1"/>
    <col min="8194" max="8194" width="51.28515625" style="3" customWidth="1"/>
    <col min="8195" max="8195" width="55.140625" style="3" customWidth="1"/>
    <col min="8196" max="8196" width="13.7109375" style="3" customWidth="1"/>
    <col min="8197" max="8197" width="4.28515625" style="3" customWidth="1"/>
    <col min="8198" max="8198" width="16.140625" style="3" customWidth="1"/>
    <col min="8199" max="8199" width="13.42578125" style="3" customWidth="1"/>
    <col min="8200" max="8200" width="14.42578125" style="3" customWidth="1"/>
    <col min="8201" max="8203" width="0" style="3" hidden="1" customWidth="1"/>
    <col min="8204" max="8204" width="21.42578125" style="3" customWidth="1"/>
    <col min="8205" max="8205" width="3" style="3" customWidth="1"/>
    <col min="8206" max="8206" width="13.28515625" style="3" bestFit="1" customWidth="1"/>
    <col min="8207" max="8447" width="9.140625" style="3"/>
    <col min="8448" max="8448" width="0.7109375" style="3" customWidth="1"/>
    <col min="8449" max="8449" width="6.42578125" style="3" customWidth="1"/>
    <col min="8450" max="8450" width="51.28515625" style="3" customWidth="1"/>
    <col min="8451" max="8451" width="55.140625" style="3" customWidth="1"/>
    <col min="8452" max="8452" width="13.7109375" style="3" customWidth="1"/>
    <col min="8453" max="8453" width="4.28515625" style="3" customWidth="1"/>
    <col min="8454" max="8454" width="16.140625" style="3" customWidth="1"/>
    <col min="8455" max="8455" width="13.42578125" style="3" customWidth="1"/>
    <col min="8456" max="8456" width="14.42578125" style="3" customWidth="1"/>
    <col min="8457" max="8459" width="0" style="3" hidden="1" customWidth="1"/>
    <col min="8460" max="8460" width="21.42578125" style="3" customWidth="1"/>
    <col min="8461" max="8461" width="3" style="3" customWidth="1"/>
    <col min="8462" max="8462" width="13.28515625" style="3" bestFit="1" customWidth="1"/>
    <col min="8463" max="8703" width="9.140625" style="3"/>
    <col min="8704" max="8704" width="0.7109375" style="3" customWidth="1"/>
    <col min="8705" max="8705" width="6.42578125" style="3" customWidth="1"/>
    <col min="8706" max="8706" width="51.28515625" style="3" customWidth="1"/>
    <col min="8707" max="8707" width="55.140625" style="3" customWidth="1"/>
    <col min="8708" max="8708" width="13.7109375" style="3" customWidth="1"/>
    <col min="8709" max="8709" width="4.28515625" style="3" customWidth="1"/>
    <col min="8710" max="8710" width="16.140625" style="3" customWidth="1"/>
    <col min="8711" max="8711" width="13.42578125" style="3" customWidth="1"/>
    <col min="8712" max="8712" width="14.42578125" style="3" customWidth="1"/>
    <col min="8713" max="8715" width="0" style="3" hidden="1" customWidth="1"/>
    <col min="8716" max="8716" width="21.42578125" style="3" customWidth="1"/>
    <col min="8717" max="8717" width="3" style="3" customWidth="1"/>
    <col min="8718" max="8718" width="13.28515625" style="3" bestFit="1" customWidth="1"/>
    <col min="8719" max="8959" width="9.140625" style="3"/>
    <col min="8960" max="8960" width="0.7109375" style="3" customWidth="1"/>
    <col min="8961" max="8961" width="6.42578125" style="3" customWidth="1"/>
    <col min="8962" max="8962" width="51.28515625" style="3" customWidth="1"/>
    <col min="8963" max="8963" width="55.140625" style="3" customWidth="1"/>
    <col min="8964" max="8964" width="13.7109375" style="3" customWidth="1"/>
    <col min="8965" max="8965" width="4.28515625" style="3" customWidth="1"/>
    <col min="8966" max="8966" width="16.140625" style="3" customWidth="1"/>
    <col min="8967" max="8967" width="13.42578125" style="3" customWidth="1"/>
    <col min="8968" max="8968" width="14.42578125" style="3" customWidth="1"/>
    <col min="8969" max="8971" width="0" style="3" hidden="1" customWidth="1"/>
    <col min="8972" max="8972" width="21.42578125" style="3" customWidth="1"/>
    <col min="8973" max="8973" width="3" style="3" customWidth="1"/>
    <col min="8974" max="8974" width="13.28515625" style="3" bestFit="1" customWidth="1"/>
    <col min="8975" max="9215" width="9.140625" style="3"/>
    <col min="9216" max="9216" width="0.7109375" style="3" customWidth="1"/>
    <col min="9217" max="9217" width="6.42578125" style="3" customWidth="1"/>
    <col min="9218" max="9218" width="51.28515625" style="3" customWidth="1"/>
    <col min="9219" max="9219" width="55.140625" style="3" customWidth="1"/>
    <col min="9220" max="9220" width="13.7109375" style="3" customWidth="1"/>
    <col min="9221" max="9221" width="4.28515625" style="3" customWidth="1"/>
    <col min="9222" max="9222" width="16.140625" style="3" customWidth="1"/>
    <col min="9223" max="9223" width="13.42578125" style="3" customWidth="1"/>
    <col min="9224" max="9224" width="14.42578125" style="3" customWidth="1"/>
    <col min="9225" max="9227" width="0" style="3" hidden="1" customWidth="1"/>
    <col min="9228" max="9228" width="21.42578125" style="3" customWidth="1"/>
    <col min="9229" max="9229" width="3" style="3" customWidth="1"/>
    <col min="9230" max="9230" width="13.28515625" style="3" bestFit="1" customWidth="1"/>
    <col min="9231" max="9471" width="9.140625" style="3"/>
    <col min="9472" max="9472" width="0.7109375" style="3" customWidth="1"/>
    <col min="9473" max="9473" width="6.42578125" style="3" customWidth="1"/>
    <col min="9474" max="9474" width="51.28515625" style="3" customWidth="1"/>
    <col min="9475" max="9475" width="55.140625" style="3" customWidth="1"/>
    <col min="9476" max="9476" width="13.7109375" style="3" customWidth="1"/>
    <col min="9477" max="9477" width="4.28515625" style="3" customWidth="1"/>
    <col min="9478" max="9478" width="16.140625" style="3" customWidth="1"/>
    <col min="9479" max="9479" width="13.42578125" style="3" customWidth="1"/>
    <col min="9480" max="9480" width="14.42578125" style="3" customWidth="1"/>
    <col min="9481" max="9483" width="0" style="3" hidden="1" customWidth="1"/>
    <col min="9484" max="9484" width="21.42578125" style="3" customWidth="1"/>
    <col min="9485" max="9485" width="3" style="3" customWidth="1"/>
    <col min="9486" max="9486" width="13.28515625" style="3" bestFit="1" customWidth="1"/>
    <col min="9487" max="9727" width="9.140625" style="3"/>
    <col min="9728" max="9728" width="0.7109375" style="3" customWidth="1"/>
    <col min="9729" max="9729" width="6.42578125" style="3" customWidth="1"/>
    <col min="9730" max="9730" width="51.28515625" style="3" customWidth="1"/>
    <col min="9731" max="9731" width="55.140625" style="3" customWidth="1"/>
    <col min="9732" max="9732" width="13.7109375" style="3" customWidth="1"/>
    <col min="9733" max="9733" width="4.28515625" style="3" customWidth="1"/>
    <col min="9734" max="9734" width="16.140625" style="3" customWidth="1"/>
    <col min="9735" max="9735" width="13.42578125" style="3" customWidth="1"/>
    <col min="9736" max="9736" width="14.42578125" style="3" customWidth="1"/>
    <col min="9737" max="9739" width="0" style="3" hidden="1" customWidth="1"/>
    <col min="9740" max="9740" width="21.42578125" style="3" customWidth="1"/>
    <col min="9741" max="9741" width="3" style="3" customWidth="1"/>
    <col min="9742" max="9742" width="13.28515625" style="3" bestFit="1" customWidth="1"/>
    <col min="9743" max="9983" width="9.140625" style="3"/>
    <col min="9984" max="9984" width="0.7109375" style="3" customWidth="1"/>
    <col min="9985" max="9985" width="6.42578125" style="3" customWidth="1"/>
    <col min="9986" max="9986" width="51.28515625" style="3" customWidth="1"/>
    <col min="9987" max="9987" width="55.140625" style="3" customWidth="1"/>
    <col min="9988" max="9988" width="13.7109375" style="3" customWidth="1"/>
    <col min="9989" max="9989" width="4.28515625" style="3" customWidth="1"/>
    <col min="9990" max="9990" width="16.140625" style="3" customWidth="1"/>
    <col min="9991" max="9991" width="13.42578125" style="3" customWidth="1"/>
    <col min="9992" max="9992" width="14.42578125" style="3" customWidth="1"/>
    <col min="9993" max="9995" width="0" style="3" hidden="1" customWidth="1"/>
    <col min="9996" max="9996" width="21.42578125" style="3" customWidth="1"/>
    <col min="9997" max="9997" width="3" style="3" customWidth="1"/>
    <col min="9998" max="9998" width="13.28515625" style="3" bestFit="1" customWidth="1"/>
    <col min="9999" max="10239" width="9.140625" style="3"/>
    <col min="10240" max="10240" width="0.7109375" style="3" customWidth="1"/>
    <col min="10241" max="10241" width="6.42578125" style="3" customWidth="1"/>
    <col min="10242" max="10242" width="51.28515625" style="3" customWidth="1"/>
    <col min="10243" max="10243" width="55.140625" style="3" customWidth="1"/>
    <col min="10244" max="10244" width="13.7109375" style="3" customWidth="1"/>
    <col min="10245" max="10245" width="4.28515625" style="3" customWidth="1"/>
    <col min="10246" max="10246" width="16.140625" style="3" customWidth="1"/>
    <col min="10247" max="10247" width="13.42578125" style="3" customWidth="1"/>
    <col min="10248" max="10248" width="14.42578125" style="3" customWidth="1"/>
    <col min="10249" max="10251" width="0" style="3" hidden="1" customWidth="1"/>
    <col min="10252" max="10252" width="21.42578125" style="3" customWidth="1"/>
    <col min="10253" max="10253" width="3" style="3" customWidth="1"/>
    <col min="10254" max="10254" width="13.28515625" style="3" bestFit="1" customWidth="1"/>
    <col min="10255" max="10495" width="9.140625" style="3"/>
    <col min="10496" max="10496" width="0.7109375" style="3" customWidth="1"/>
    <col min="10497" max="10497" width="6.42578125" style="3" customWidth="1"/>
    <col min="10498" max="10498" width="51.28515625" style="3" customWidth="1"/>
    <col min="10499" max="10499" width="55.140625" style="3" customWidth="1"/>
    <col min="10500" max="10500" width="13.7109375" style="3" customWidth="1"/>
    <col min="10501" max="10501" width="4.28515625" style="3" customWidth="1"/>
    <col min="10502" max="10502" width="16.140625" style="3" customWidth="1"/>
    <col min="10503" max="10503" width="13.42578125" style="3" customWidth="1"/>
    <col min="10504" max="10504" width="14.42578125" style="3" customWidth="1"/>
    <col min="10505" max="10507" width="0" style="3" hidden="1" customWidth="1"/>
    <col min="10508" max="10508" width="21.42578125" style="3" customWidth="1"/>
    <col min="10509" max="10509" width="3" style="3" customWidth="1"/>
    <col min="10510" max="10510" width="13.28515625" style="3" bestFit="1" customWidth="1"/>
    <col min="10511" max="10751" width="9.140625" style="3"/>
    <col min="10752" max="10752" width="0.7109375" style="3" customWidth="1"/>
    <col min="10753" max="10753" width="6.42578125" style="3" customWidth="1"/>
    <col min="10754" max="10754" width="51.28515625" style="3" customWidth="1"/>
    <col min="10755" max="10755" width="55.140625" style="3" customWidth="1"/>
    <col min="10756" max="10756" width="13.7109375" style="3" customWidth="1"/>
    <col min="10757" max="10757" width="4.28515625" style="3" customWidth="1"/>
    <col min="10758" max="10758" width="16.140625" style="3" customWidth="1"/>
    <col min="10759" max="10759" width="13.42578125" style="3" customWidth="1"/>
    <col min="10760" max="10760" width="14.42578125" style="3" customWidth="1"/>
    <col min="10761" max="10763" width="0" style="3" hidden="1" customWidth="1"/>
    <col min="10764" max="10764" width="21.42578125" style="3" customWidth="1"/>
    <col min="10765" max="10765" width="3" style="3" customWidth="1"/>
    <col min="10766" max="10766" width="13.28515625" style="3" bestFit="1" customWidth="1"/>
    <col min="10767" max="11007" width="9.140625" style="3"/>
    <col min="11008" max="11008" width="0.7109375" style="3" customWidth="1"/>
    <col min="11009" max="11009" width="6.42578125" style="3" customWidth="1"/>
    <col min="11010" max="11010" width="51.28515625" style="3" customWidth="1"/>
    <col min="11011" max="11011" width="55.140625" style="3" customWidth="1"/>
    <col min="11012" max="11012" width="13.7109375" style="3" customWidth="1"/>
    <col min="11013" max="11013" width="4.28515625" style="3" customWidth="1"/>
    <col min="11014" max="11014" width="16.140625" style="3" customWidth="1"/>
    <col min="11015" max="11015" width="13.42578125" style="3" customWidth="1"/>
    <col min="11016" max="11016" width="14.42578125" style="3" customWidth="1"/>
    <col min="11017" max="11019" width="0" style="3" hidden="1" customWidth="1"/>
    <col min="11020" max="11020" width="21.42578125" style="3" customWidth="1"/>
    <col min="11021" max="11021" width="3" style="3" customWidth="1"/>
    <col min="11022" max="11022" width="13.28515625" style="3" bestFit="1" customWidth="1"/>
    <col min="11023" max="11263" width="9.140625" style="3"/>
    <col min="11264" max="11264" width="0.7109375" style="3" customWidth="1"/>
    <col min="11265" max="11265" width="6.42578125" style="3" customWidth="1"/>
    <col min="11266" max="11266" width="51.28515625" style="3" customWidth="1"/>
    <col min="11267" max="11267" width="55.140625" style="3" customWidth="1"/>
    <col min="11268" max="11268" width="13.7109375" style="3" customWidth="1"/>
    <col min="11269" max="11269" width="4.28515625" style="3" customWidth="1"/>
    <col min="11270" max="11270" width="16.140625" style="3" customWidth="1"/>
    <col min="11271" max="11271" width="13.42578125" style="3" customWidth="1"/>
    <col min="11272" max="11272" width="14.42578125" style="3" customWidth="1"/>
    <col min="11273" max="11275" width="0" style="3" hidden="1" customWidth="1"/>
    <col min="11276" max="11276" width="21.42578125" style="3" customWidth="1"/>
    <col min="11277" max="11277" width="3" style="3" customWidth="1"/>
    <col min="11278" max="11278" width="13.28515625" style="3" bestFit="1" customWidth="1"/>
    <col min="11279" max="11519" width="9.140625" style="3"/>
    <col min="11520" max="11520" width="0.7109375" style="3" customWidth="1"/>
    <col min="11521" max="11521" width="6.42578125" style="3" customWidth="1"/>
    <col min="11522" max="11522" width="51.28515625" style="3" customWidth="1"/>
    <col min="11523" max="11523" width="55.140625" style="3" customWidth="1"/>
    <col min="11524" max="11524" width="13.7109375" style="3" customWidth="1"/>
    <col min="11525" max="11525" width="4.28515625" style="3" customWidth="1"/>
    <col min="11526" max="11526" width="16.140625" style="3" customWidth="1"/>
    <col min="11527" max="11527" width="13.42578125" style="3" customWidth="1"/>
    <col min="11528" max="11528" width="14.42578125" style="3" customWidth="1"/>
    <col min="11529" max="11531" width="0" style="3" hidden="1" customWidth="1"/>
    <col min="11532" max="11532" width="21.42578125" style="3" customWidth="1"/>
    <col min="11533" max="11533" width="3" style="3" customWidth="1"/>
    <col min="11534" max="11534" width="13.28515625" style="3" bestFit="1" customWidth="1"/>
    <col min="11535" max="11775" width="9.140625" style="3"/>
    <col min="11776" max="11776" width="0.7109375" style="3" customWidth="1"/>
    <col min="11777" max="11777" width="6.42578125" style="3" customWidth="1"/>
    <col min="11778" max="11778" width="51.28515625" style="3" customWidth="1"/>
    <col min="11779" max="11779" width="55.140625" style="3" customWidth="1"/>
    <col min="11780" max="11780" width="13.7109375" style="3" customWidth="1"/>
    <col min="11781" max="11781" width="4.28515625" style="3" customWidth="1"/>
    <col min="11782" max="11782" width="16.140625" style="3" customWidth="1"/>
    <col min="11783" max="11783" width="13.42578125" style="3" customWidth="1"/>
    <col min="11784" max="11784" width="14.42578125" style="3" customWidth="1"/>
    <col min="11785" max="11787" width="0" style="3" hidden="1" customWidth="1"/>
    <col min="11788" max="11788" width="21.42578125" style="3" customWidth="1"/>
    <col min="11789" max="11789" width="3" style="3" customWidth="1"/>
    <col min="11790" max="11790" width="13.28515625" style="3" bestFit="1" customWidth="1"/>
    <col min="11791" max="12031" width="9.140625" style="3"/>
    <col min="12032" max="12032" width="0.7109375" style="3" customWidth="1"/>
    <col min="12033" max="12033" width="6.42578125" style="3" customWidth="1"/>
    <col min="12034" max="12034" width="51.28515625" style="3" customWidth="1"/>
    <col min="12035" max="12035" width="55.140625" style="3" customWidth="1"/>
    <col min="12036" max="12036" width="13.7109375" style="3" customWidth="1"/>
    <col min="12037" max="12037" width="4.28515625" style="3" customWidth="1"/>
    <col min="12038" max="12038" width="16.140625" style="3" customWidth="1"/>
    <col min="12039" max="12039" width="13.42578125" style="3" customWidth="1"/>
    <col min="12040" max="12040" width="14.42578125" style="3" customWidth="1"/>
    <col min="12041" max="12043" width="0" style="3" hidden="1" customWidth="1"/>
    <col min="12044" max="12044" width="21.42578125" style="3" customWidth="1"/>
    <col min="12045" max="12045" width="3" style="3" customWidth="1"/>
    <col min="12046" max="12046" width="13.28515625" style="3" bestFit="1" customWidth="1"/>
    <col min="12047" max="12287" width="9.140625" style="3"/>
    <col min="12288" max="12288" width="0.7109375" style="3" customWidth="1"/>
    <col min="12289" max="12289" width="6.42578125" style="3" customWidth="1"/>
    <col min="12290" max="12290" width="51.28515625" style="3" customWidth="1"/>
    <col min="12291" max="12291" width="55.140625" style="3" customWidth="1"/>
    <col min="12292" max="12292" width="13.7109375" style="3" customWidth="1"/>
    <col min="12293" max="12293" width="4.28515625" style="3" customWidth="1"/>
    <col min="12294" max="12294" width="16.140625" style="3" customWidth="1"/>
    <col min="12295" max="12295" width="13.42578125" style="3" customWidth="1"/>
    <col min="12296" max="12296" width="14.42578125" style="3" customWidth="1"/>
    <col min="12297" max="12299" width="0" style="3" hidden="1" customWidth="1"/>
    <col min="12300" max="12300" width="21.42578125" style="3" customWidth="1"/>
    <col min="12301" max="12301" width="3" style="3" customWidth="1"/>
    <col min="12302" max="12302" width="13.28515625" style="3" bestFit="1" customWidth="1"/>
    <col min="12303" max="12543" width="9.140625" style="3"/>
    <col min="12544" max="12544" width="0.7109375" style="3" customWidth="1"/>
    <col min="12545" max="12545" width="6.42578125" style="3" customWidth="1"/>
    <col min="12546" max="12546" width="51.28515625" style="3" customWidth="1"/>
    <col min="12547" max="12547" width="55.140625" style="3" customWidth="1"/>
    <col min="12548" max="12548" width="13.7109375" style="3" customWidth="1"/>
    <col min="12549" max="12549" width="4.28515625" style="3" customWidth="1"/>
    <col min="12550" max="12550" width="16.140625" style="3" customWidth="1"/>
    <col min="12551" max="12551" width="13.42578125" style="3" customWidth="1"/>
    <col min="12552" max="12552" width="14.42578125" style="3" customWidth="1"/>
    <col min="12553" max="12555" width="0" style="3" hidden="1" customWidth="1"/>
    <col min="12556" max="12556" width="21.42578125" style="3" customWidth="1"/>
    <col min="12557" max="12557" width="3" style="3" customWidth="1"/>
    <col min="12558" max="12558" width="13.28515625" style="3" bestFit="1" customWidth="1"/>
    <col min="12559" max="12799" width="9.140625" style="3"/>
    <col min="12800" max="12800" width="0.7109375" style="3" customWidth="1"/>
    <col min="12801" max="12801" width="6.42578125" style="3" customWidth="1"/>
    <col min="12802" max="12802" width="51.28515625" style="3" customWidth="1"/>
    <col min="12803" max="12803" width="55.140625" style="3" customWidth="1"/>
    <col min="12804" max="12804" width="13.7109375" style="3" customWidth="1"/>
    <col min="12805" max="12805" width="4.28515625" style="3" customWidth="1"/>
    <col min="12806" max="12806" width="16.140625" style="3" customWidth="1"/>
    <col min="12807" max="12807" width="13.42578125" style="3" customWidth="1"/>
    <col min="12808" max="12808" width="14.42578125" style="3" customWidth="1"/>
    <col min="12809" max="12811" width="0" style="3" hidden="1" customWidth="1"/>
    <col min="12812" max="12812" width="21.42578125" style="3" customWidth="1"/>
    <col min="12813" max="12813" width="3" style="3" customWidth="1"/>
    <col min="12814" max="12814" width="13.28515625" style="3" bestFit="1" customWidth="1"/>
    <col min="12815" max="13055" width="9.140625" style="3"/>
    <col min="13056" max="13056" width="0.7109375" style="3" customWidth="1"/>
    <col min="13057" max="13057" width="6.42578125" style="3" customWidth="1"/>
    <col min="13058" max="13058" width="51.28515625" style="3" customWidth="1"/>
    <col min="13059" max="13059" width="55.140625" style="3" customWidth="1"/>
    <col min="13060" max="13060" width="13.7109375" style="3" customWidth="1"/>
    <col min="13061" max="13061" width="4.28515625" style="3" customWidth="1"/>
    <col min="13062" max="13062" width="16.140625" style="3" customWidth="1"/>
    <col min="13063" max="13063" width="13.42578125" style="3" customWidth="1"/>
    <col min="13064" max="13064" width="14.42578125" style="3" customWidth="1"/>
    <col min="13065" max="13067" width="0" style="3" hidden="1" customWidth="1"/>
    <col min="13068" max="13068" width="21.42578125" style="3" customWidth="1"/>
    <col min="13069" max="13069" width="3" style="3" customWidth="1"/>
    <col min="13070" max="13070" width="13.28515625" style="3" bestFit="1" customWidth="1"/>
    <col min="13071" max="13311" width="9.140625" style="3"/>
    <col min="13312" max="13312" width="0.7109375" style="3" customWidth="1"/>
    <col min="13313" max="13313" width="6.42578125" style="3" customWidth="1"/>
    <col min="13314" max="13314" width="51.28515625" style="3" customWidth="1"/>
    <col min="13315" max="13315" width="55.140625" style="3" customWidth="1"/>
    <col min="13316" max="13316" width="13.7109375" style="3" customWidth="1"/>
    <col min="13317" max="13317" width="4.28515625" style="3" customWidth="1"/>
    <col min="13318" max="13318" width="16.140625" style="3" customWidth="1"/>
    <col min="13319" max="13319" width="13.42578125" style="3" customWidth="1"/>
    <col min="13320" max="13320" width="14.42578125" style="3" customWidth="1"/>
    <col min="13321" max="13323" width="0" style="3" hidden="1" customWidth="1"/>
    <col min="13324" max="13324" width="21.42578125" style="3" customWidth="1"/>
    <col min="13325" max="13325" width="3" style="3" customWidth="1"/>
    <col min="13326" max="13326" width="13.28515625" style="3" bestFit="1" customWidth="1"/>
    <col min="13327" max="13567" width="9.140625" style="3"/>
    <col min="13568" max="13568" width="0.7109375" style="3" customWidth="1"/>
    <col min="13569" max="13569" width="6.42578125" style="3" customWidth="1"/>
    <col min="13570" max="13570" width="51.28515625" style="3" customWidth="1"/>
    <col min="13571" max="13571" width="55.140625" style="3" customWidth="1"/>
    <col min="13572" max="13572" width="13.7109375" style="3" customWidth="1"/>
    <col min="13573" max="13573" width="4.28515625" style="3" customWidth="1"/>
    <col min="13574" max="13574" width="16.140625" style="3" customWidth="1"/>
    <col min="13575" max="13575" width="13.42578125" style="3" customWidth="1"/>
    <col min="13576" max="13576" width="14.42578125" style="3" customWidth="1"/>
    <col min="13577" max="13579" width="0" style="3" hidden="1" customWidth="1"/>
    <col min="13580" max="13580" width="21.42578125" style="3" customWidth="1"/>
    <col min="13581" max="13581" width="3" style="3" customWidth="1"/>
    <col min="13582" max="13582" width="13.28515625" style="3" bestFit="1" customWidth="1"/>
    <col min="13583" max="13823" width="9.140625" style="3"/>
    <col min="13824" max="13824" width="0.7109375" style="3" customWidth="1"/>
    <col min="13825" max="13825" width="6.42578125" style="3" customWidth="1"/>
    <col min="13826" max="13826" width="51.28515625" style="3" customWidth="1"/>
    <col min="13827" max="13827" width="55.140625" style="3" customWidth="1"/>
    <col min="13828" max="13828" width="13.7109375" style="3" customWidth="1"/>
    <col min="13829" max="13829" width="4.28515625" style="3" customWidth="1"/>
    <col min="13830" max="13830" width="16.140625" style="3" customWidth="1"/>
    <col min="13831" max="13831" width="13.42578125" style="3" customWidth="1"/>
    <col min="13832" max="13832" width="14.42578125" style="3" customWidth="1"/>
    <col min="13833" max="13835" width="0" style="3" hidden="1" customWidth="1"/>
    <col min="13836" max="13836" width="21.42578125" style="3" customWidth="1"/>
    <col min="13837" max="13837" width="3" style="3" customWidth="1"/>
    <col min="13838" max="13838" width="13.28515625" style="3" bestFit="1" customWidth="1"/>
    <col min="13839" max="14079" width="9.140625" style="3"/>
    <col min="14080" max="14080" width="0.7109375" style="3" customWidth="1"/>
    <col min="14081" max="14081" width="6.42578125" style="3" customWidth="1"/>
    <col min="14082" max="14082" width="51.28515625" style="3" customWidth="1"/>
    <col min="14083" max="14083" width="55.140625" style="3" customWidth="1"/>
    <col min="14084" max="14084" width="13.7109375" style="3" customWidth="1"/>
    <col min="14085" max="14085" width="4.28515625" style="3" customWidth="1"/>
    <col min="14086" max="14086" width="16.140625" style="3" customWidth="1"/>
    <col min="14087" max="14087" width="13.42578125" style="3" customWidth="1"/>
    <col min="14088" max="14088" width="14.42578125" style="3" customWidth="1"/>
    <col min="14089" max="14091" width="0" style="3" hidden="1" customWidth="1"/>
    <col min="14092" max="14092" width="21.42578125" style="3" customWidth="1"/>
    <col min="14093" max="14093" width="3" style="3" customWidth="1"/>
    <col min="14094" max="14094" width="13.28515625" style="3" bestFit="1" customWidth="1"/>
    <col min="14095" max="14335" width="9.140625" style="3"/>
    <col min="14336" max="14336" width="0.7109375" style="3" customWidth="1"/>
    <col min="14337" max="14337" width="6.42578125" style="3" customWidth="1"/>
    <col min="14338" max="14338" width="51.28515625" style="3" customWidth="1"/>
    <col min="14339" max="14339" width="55.140625" style="3" customWidth="1"/>
    <col min="14340" max="14340" width="13.7109375" style="3" customWidth="1"/>
    <col min="14341" max="14341" width="4.28515625" style="3" customWidth="1"/>
    <col min="14342" max="14342" width="16.140625" style="3" customWidth="1"/>
    <col min="14343" max="14343" width="13.42578125" style="3" customWidth="1"/>
    <col min="14344" max="14344" width="14.42578125" style="3" customWidth="1"/>
    <col min="14345" max="14347" width="0" style="3" hidden="1" customWidth="1"/>
    <col min="14348" max="14348" width="21.42578125" style="3" customWidth="1"/>
    <col min="14349" max="14349" width="3" style="3" customWidth="1"/>
    <col min="14350" max="14350" width="13.28515625" style="3" bestFit="1" customWidth="1"/>
    <col min="14351" max="14591" width="9.140625" style="3"/>
    <col min="14592" max="14592" width="0.7109375" style="3" customWidth="1"/>
    <col min="14593" max="14593" width="6.42578125" style="3" customWidth="1"/>
    <col min="14594" max="14594" width="51.28515625" style="3" customWidth="1"/>
    <col min="14595" max="14595" width="55.140625" style="3" customWidth="1"/>
    <col min="14596" max="14596" width="13.7109375" style="3" customWidth="1"/>
    <col min="14597" max="14597" width="4.28515625" style="3" customWidth="1"/>
    <col min="14598" max="14598" width="16.140625" style="3" customWidth="1"/>
    <col min="14599" max="14599" width="13.42578125" style="3" customWidth="1"/>
    <col min="14600" max="14600" width="14.42578125" style="3" customWidth="1"/>
    <col min="14601" max="14603" width="0" style="3" hidden="1" customWidth="1"/>
    <col min="14604" max="14604" width="21.42578125" style="3" customWidth="1"/>
    <col min="14605" max="14605" width="3" style="3" customWidth="1"/>
    <col min="14606" max="14606" width="13.28515625" style="3" bestFit="1" customWidth="1"/>
    <col min="14607" max="14847" width="9.140625" style="3"/>
    <col min="14848" max="14848" width="0.7109375" style="3" customWidth="1"/>
    <col min="14849" max="14849" width="6.42578125" style="3" customWidth="1"/>
    <col min="14850" max="14850" width="51.28515625" style="3" customWidth="1"/>
    <col min="14851" max="14851" width="55.140625" style="3" customWidth="1"/>
    <col min="14852" max="14852" width="13.7109375" style="3" customWidth="1"/>
    <col min="14853" max="14853" width="4.28515625" style="3" customWidth="1"/>
    <col min="14854" max="14854" width="16.140625" style="3" customWidth="1"/>
    <col min="14855" max="14855" width="13.42578125" style="3" customWidth="1"/>
    <col min="14856" max="14856" width="14.42578125" style="3" customWidth="1"/>
    <col min="14857" max="14859" width="0" style="3" hidden="1" customWidth="1"/>
    <col min="14860" max="14860" width="21.42578125" style="3" customWidth="1"/>
    <col min="14861" max="14861" width="3" style="3" customWidth="1"/>
    <col min="14862" max="14862" width="13.28515625" style="3" bestFit="1" customWidth="1"/>
    <col min="14863" max="15103" width="9.140625" style="3"/>
    <col min="15104" max="15104" width="0.7109375" style="3" customWidth="1"/>
    <col min="15105" max="15105" width="6.42578125" style="3" customWidth="1"/>
    <col min="15106" max="15106" width="51.28515625" style="3" customWidth="1"/>
    <col min="15107" max="15107" width="55.140625" style="3" customWidth="1"/>
    <col min="15108" max="15108" width="13.7109375" style="3" customWidth="1"/>
    <col min="15109" max="15109" width="4.28515625" style="3" customWidth="1"/>
    <col min="15110" max="15110" width="16.140625" style="3" customWidth="1"/>
    <col min="15111" max="15111" width="13.42578125" style="3" customWidth="1"/>
    <col min="15112" max="15112" width="14.42578125" style="3" customWidth="1"/>
    <col min="15113" max="15115" width="0" style="3" hidden="1" customWidth="1"/>
    <col min="15116" max="15116" width="21.42578125" style="3" customWidth="1"/>
    <col min="15117" max="15117" width="3" style="3" customWidth="1"/>
    <col min="15118" max="15118" width="13.28515625" style="3" bestFit="1" customWidth="1"/>
    <col min="15119" max="15359" width="9.140625" style="3"/>
    <col min="15360" max="15360" width="0.7109375" style="3" customWidth="1"/>
    <col min="15361" max="15361" width="6.42578125" style="3" customWidth="1"/>
    <col min="15362" max="15362" width="51.28515625" style="3" customWidth="1"/>
    <col min="15363" max="15363" width="55.140625" style="3" customWidth="1"/>
    <col min="15364" max="15364" width="13.7109375" style="3" customWidth="1"/>
    <col min="15365" max="15365" width="4.28515625" style="3" customWidth="1"/>
    <col min="15366" max="15366" width="16.140625" style="3" customWidth="1"/>
    <col min="15367" max="15367" width="13.42578125" style="3" customWidth="1"/>
    <col min="15368" max="15368" width="14.42578125" style="3" customWidth="1"/>
    <col min="15369" max="15371" width="0" style="3" hidden="1" customWidth="1"/>
    <col min="15372" max="15372" width="21.42578125" style="3" customWidth="1"/>
    <col min="15373" max="15373" width="3" style="3" customWidth="1"/>
    <col min="15374" max="15374" width="13.28515625" style="3" bestFit="1" customWidth="1"/>
    <col min="15375" max="15615" width="9.140625" style="3"/>
    <col min="15616" max="15616" width="0.7109375" style="3" customWidth="1"/>
    <col min="15617" max="15617" width="6.42578125" style="3" customWidth="1"/>
    <col min="15618" max="15618" width="51.28515625" style="3" customWidth="1"/>
    <col min="15619" max="15619" width="55.140625" style="3" customWidth="1"/>
    <col min="15620" max="15620" width="13.7109375" style="3" customWidth="1"/>
    <col min="15621" max="15621" width="4.28515625" style="3" customWidth="1"/>
    <col min="15622" max="15622" width="16.140625" style="3" customWidth="1"/>
    <col min="15623" max="15623" width="13.42578125" style="3" customWidth="1"/>
    <col min="15624" max="15624" width="14.42578125" style="3" customWidth="1"/>
    <col min="15625" max="15627" width="0" style="3" hidden="1" customWidth="1"/>
    <col min="15628" max="15628" width="21.42578125" style="3" customWidth="1"/>
    <col min="15629" max="15629" width="3" style="3" customWidth="1"/>
    <col min="15630" max="15630" width="13.28515625" style="3" bestFit="1" customWidth="1"/>
    <col min="15631" max="15871" width="9.140625" style="3"/>
    <col min="15872" max="15872" width="0.7109375" style="3" customWidth="1"/>
    <col min="15873" max="15873" width="6.42578125" style="3" customWidth="1"/>
    <col min="15874" max="15874" width="51.28515625" style="3" customWidth="1"/>
    <col min="15875" max="15875" width="55.140625" style="3" customWidth="1"/>
    <col min="15876" max="15876" width="13.7109375" style="3" customWidth="1"/>
    <col min="15877" max="15877" width="4.28515625" style="3" customWidth="1"/>
    <col min="15878" max="15878" width="16.140625" style="3" customWidth="1"/>
    <col min="15879" max="15879" width="13.42578125" style="3" customWidth="1"/>
    <col min="15880" max="15880" width="14.42578125" style="3" customWidth="1"/>
    <col min="15881" max="15883" width="0" style="3" hidden="1" customWidth="1"/>
    <col min="15884" max="15884" width="21.42578125" style="3" customWidth="1"/>
    <col min="15885" max="15885" width="3" style="3" customWidth="1"/>
    <col min="15886" max="15886" width="13.28515625" style="3" bestFit="1" customWidth="1"/>
    <col min="15887" max="16127" width="9.140625" style="3"/>
    <col min="16128" max="16128" width="0.7109375" style="3" customWidth="1"/>
    <col min="16129" max="16129" width="6.42578125" style="3" customWidth="1"/>
    <col min="16130" max="16130" width="51.28515625" style="3" customWidth="1"/>
    <col min="16131" max="16131" width="55.140625" style="3" customWidth="1"/>
    <col min="16132" max="16132" width="13.7109375" style="3" customWidth="1"/>
    <col min="16133" max="16133" width="4.28515625" style="3" customWidth="1"/>
    <col min="16134" max="16134" width="16.140625" style="3" customWidth="1"/>
    <col min="16135" max="16135" width="13.42578125" style="3" customWidth="1"/>
    <col min="16136" max="16136" width="14.42578125" style="3" customWidth="1"/>
    <col min="16137" max="16139" width="0" style="3" hidden="1" customWidth="1"/>
    <col min="16140" max="16140" width="21.42578125" style="3" customWidth="1"/>
    <col min="16141" max="16141" width="3" style="3" customWidth="1"/>
    <col min="16142" max="16142" width="13.28515625" style="3" bestFit="1" customWidth="1"/>
    <col min="16143" max="16384" width="9.140625" style="3"/>
  </cols>
  <sheetData>
    <row r="1" spans="1:12" x14ac:dyDescent="0.2">
      <c r="A1" s="351" t="s">
        <v>342</v>
      </c>
      <c r="B1" s="351"/>
      <c r="C1" s="351"/>
      <c r="D1" s="351"/>
      <c r="E1" s="351"/>
      <c r="F1" s="351"/>
    </row>
    <row r="2" spans="1:12" x14ac:dyDescent="0.2">
      <c r="A2" s="351" t="s">
        <v>30</v>
      </c>
      <c r="B2" s="351"/>
      <c r="C2" s="351"/>
      <c r="D2" s="351"/>
      <c r="E2" s="351"/>
      <c r="F2" s="351"/>
    </row>
    <row r="4" spans="1:12" x14ac:dyDescent="0.2">
      <c r="A4" s="4" t="s">
        <v>83</v>
      </c>
      <c r="B4" s="4"/>
    </row>
    <row r="5" spans="1:12" ht="7.5" customHeight="1" thickBot="1" x14ac:dyDescent="0.25"/>
    <row r="6" spans="1:12" s="14" customFormat="1" ht="47.25" customHeight="1" thickTop="1" x14ac:dyDescent="0.25">
      <c r="A6" s="6" t="s">
        <v>8</v>
      </c>
      <c r="B6" s="102" t="s">
        <v>25</v>
      </c>
      <c r="C6" s="102" t="s">
        <v>31</v>
      </c>
      <c r="D6" s="352" t="s">
        <v>32</v>
      </c>
      <c r="E6" s="353"/>
      <c r="F6" s="8" t="s">
        <v>84</v>
      </c>
      <c r="G6" s="9" t="s">
        <v>85</v>
      </c>
      <c r="H6" s="8" t="s">
        <v>86</v>
      </c>
      <c r="I6" s="10" t="s">
        <v>87</v>
      </c>
      <c r="J6" s="11" t="s">
        <v>88</v>
      </c>
      <c r="K6" s="12" t="s">
        <v>89</v>
      </c>
      <c r="L6" s="13" t="s">
        <v>29</v>
      </c>
    </row>
    <row r="7" spans="1:12" s="23" customFormat="1" ht="15" customHeight="1" x14ac:dyDescent="0.25">
      <c r="A7" s="15">
        <v>1</v>
      </c>
      <c r="B7" s="16" t="s">
        <v>90</v>
      </c>
      <c r="C7" s="16"/>
      <c r="D7" s="17"/>
      <c r="E7" s="18"/>
      <c r="F7" s="19">
        <f>SUM(F153,F238,F323,F331,F339,F8,F37,F102,F124,F87)</f>
        <v>19278000000</v>
      </c>
      <c r="G7" s="19">
        <f>SUM(G153,G238,G323,G331,G339,G8,G37,G102,G124,G87)</f>
        <v>6316504634</v>
      </c>
      <c r="H7" s="19">
        <f>SUM(H153,H238,H323,H331,H339,H8,H37,H102,H124,H87)</f>
        <v>13286495366</v>
      </c>
      <c r="I7" s="20" t="s">
        <v>91</v>
      </c>
      <c r="J7" s="21" t="s">
        <v>91</v>
      </c>
      <c r="K7" s="19" t="s">
        <v>91</v>
      </c>
      <c r="L7" s="22">
        <f>G369-G7</f>
        <v>-6316504634</v>
      </c>
    </row>
    <row r="8" spans="1:12" s="32" customFormat="1" ht="62.25" customHeight="1" x14ac:dyDescent="0.25">
      <c r="A8" s="24">
        <v>1.6</v>
      </c>
      <c r="B8" s="25" t="s">
        <v>11</v>
      </c>
      <c r="C8" s="25" t="s">
        <v>60</v>
      </c>
      <c r="D8" s="26">
        <v>54</v>
      </c>
      <c r="E8" s="25" t="s">
        <v>92</v>
      </c>
      <c r="F8" s="27">
        <f>SUM(F9:F29)</f>
        <v>1752000000</v>
      </c>
      <c r="G8" s="27">
        <f>SUM(G9:G36)</f>
        <v>475000000</v>
      </c>
      <c r="H8" s="27">
        <f>SUM(H9:H29)</f>
        <v>1602000000</v>
      </c>
      <c r="I8" s="28"/>
      <c r="J8" s="29"/>
      <c r="K8" s="30"/>
      <c r="L8" s="31"/>
    </row>
    <row r="9" spans="1:12" s="32" customFormat="1" ht="59.25" customHeight="1" x14ac:dyDescent="0.25">
      <c r="A9" s="33" t="s">
        <v>93</v>
      </c>
      <c r="B9" s="34" t="s">
        <v>94</v>
      </c>
      <c r="C9" s="34" t="s">
        <v>66</v>
      </c>
      <c r="D9" s="35">
        <v>1</v>
      </c>
      <c r="E9" s="36"/>
      <c r="F9" s="37">
        <v>255000000</v>
      </c>
      <c r="G9" s="38">
        <v>50000000</v>
      </c>
      <c r="H9" s="38">
        <f>F9-G9</f>
        <v>205000000</v>
      </c>
      <c r="I9" s="39"/>
      <c r="J9" s="40"/>
      <c r="K9" s="41"/>
      <c r="L9" s="31"/>
    </row>
    <row r="10" spans="1:12" s="23" customFormat="1" ht="54" customHeight="1" x14ac:dyDescent="0.25">
      <c r="A10" s="348"/>
      <c r="B10" s="42" t="s">
        <v>95</v>
      </c>
      <c r="C10" s="43" t="s">
        <v>96</v>
      </c>
      <c r="D10" s="44" t="s">
        <v>97</v>
      </c>
      <c r="E10" s="43"/>
      <c r="F10" s="45"/>
      <c r="G10" s="46"/>
      <c r="H10" s="46"/>
      <c r="I10" s="47"/>
      <c r="J10" s="48"/>
      <c r="K10" s="49"/>
      <c r="L10" s="50"/>
    </row>
    <row r="11" spans="1:12" s="23" customFormat="1" ht="15" customHeight="1" x14ac:dyDescent="0.25">
      <c r="A11" s="349"/>
      <c r="B11" s="42" t="s">
        <v>98</v>
      </c>
      <c r="C11" s="43" t="s">
        <v>99</v>
      </c>
      <c r="D11" s="44" t="s">
        <v>100</v>
      </c>
      <c r="E11" s="43"/>
      <c r="F11" s="45"/>
      <c r="G11" s="46"/>
      <c r="H11" s="46"/>
      <c r="I11" s="47"/>
      <c r="J11" s="48"/>
      <c r="K11" s="49"/>
      <c r="L11" s="50"/>
    </row>
    <row r="12" spans="1:12" s="23" customFormat="1" ht="50.25" customHeight="1" x14ac:dyDescent="0.25">
      <c r="A12" s="349"/>
      <c r="B12" s="42" t="s">
        <v>101</v>
      </c>
      <c r="C12" s="43" t="s">
        <v>66</v>
      </c>
      <c r="D12" s="44">
        <v>1</v>
      </c>
      <c r="E12" s="43"/>
      <c r="F12" s="45"/>
      <c r="G12" s="46"/>
      <c r="H12" s="46"/>
      <c r="I12" s="47"/>
      <c r="J12" s="48"/>
      <c r="K12" s="49"/>
      <c r="L12" s="50"/>
    </row>
    <row r="13" spans="1:12" s="23" customFormat="1" ht="42.75" customHeight="1" x14ac:dyDescent="0.25">
      <c r="A13" s="349"/>
      <c r="B13" s="42" t="s">
        <v>102</v>
      </c>
      <c r="C13" s="43" t="s">
        <v>103</v>
      </c>
      <c r="D13" s="44" t="s">
        <v>0</v>
      </c>
      <c r="E13" s="43"/>
      <c r="F13" s="45"/>
      <c r="G13" s="46"/>
      <c r="H13" s="46"/>
      <c r="I13" s="47"/>
      <c r="J13" s="48"/>
      <c r="K13" s="49"/>
      <c r="L13" s="50"/>
    </row>
    <row r="14" spans="1:12" s="23" customFormat="1" ht="15" customHeight="1" x14ac:dyDescent="0.25">
      <c r="A14" s="350"/>
      <c r="B14" s="42" t="s">
        <v>104</v>
      </c>
      <c r="C14" s="43" t="s">
        <v>105</v>
      </c>
      <c r="D14" s="44"/>
      <c r="E14" s="43"/>
      <c r="F14" s="45"/>
      <c r="G14" s="46"/>
      <c r="H14" s="46"/>
      <c r="I14" s="47"/>
      <c r="J14" s="48"/>
      <c r="K14" s="49"/>
      <c r="L14" s="50"/>
    </row>
    <row r="15" spans="1:12" s="23" customFormat="1" ht="81.75" customHeight="1" x14ac:dyDescent="0.25">
      <c r="A15" s="101"/>
      <c r="B15" s="52" t="s">
        <v>106</v>
      </c>
      <c r="C15" s="52"/>
      <c r="D15" s="53"/>
      <c r="E15" s="52"/>
      <c r="F15" s="46"/>
      <c r="G15" s="46"/>
      <c r="H15" s="46"/>
      <c r="I15" s="47"/>
      <c r="J15" s="48"/>
      <c r="K15" s="49"/>
      <c r="L15" s="50"/>
    </row>
    <row r="16" spans="1:12" s="32" customFormat="1" ht="97.5" customHeight="1" x14ac:dyDescent="0.25">
      <c r="A16" s="33" t="s">
        <v>107</v>
      </c>
      <c r="B16" s="34" t="s">
        <v>108</v>
      </c>
      <c r="C16" s="34" t="s">
        <v>62</v>
      </c>
      <c r="D16" s="35" t="s">
        <v>63</v>
      </c>
      <c r="E16" s="36"/>
      <c r="F16" s="37">
        <v>860000000</v>
      </c>
      <c r="G16" s="38">
        <v>50000000</v>
      </c>
      <c r="H16" s="38">
        <f>F16-G16</f>
        <v>810000000</v>
      </c>
      <c r="I16" s="39"/>
      <c r="J16" s="40"/>
      <c r="K16" s="41"/>
      <c r="L16" s="31" t="s">
        <v>109</v>
      </c>
    </row>
    <row r="17" spans="1:12" s="23" customFormat="1" ht="57.75" customHeight="1" x14ac:dyDescent="0.25">
      <c r="A17" s="348"/>
      <c r="B17" s="42" t="s">
        <v>95</v>
      </c>
      <c r="C17" s="43" t="s">
        <v>96</v>
      </c>
      <c r="D17" s="44" t="s">
        <v>97</v>
      </c>
      <c r="E17" s="43"/>
      <c r="F17" s="45"/>
      <c r="G17" s="46"/>
      <c r="H17" s="46"/>
      <c r="I17" s="47"/>
      <c r="J17" s="48"/>
      <c r="K17" s="49"/>
      <c r="L17" s="50"/>
    </row>
    <row r="18" spans="1:12" s="23" customFormat="1" ht="15" customHeight="1" x14ac:dyDescent="0.25">
      <c r="A18" s="349"/>
      <c r="B18" s="42" t="s">
        <v>98</v>
      </c>
      <c r="C18" s="43" t="s">
        <v>99</v>
      </c>
      <c r="D18" s="44" t="s">
        <v>100</v>
      </c>
      <c r="E18" s="43"/>
      <c r="F18" s="45"/>
      <c r="G18" s="46"/>
      <c r="H18" s="46"/>
      <c r="I18" s="47"/>
      <c r="J18" s="48"/>
      <c r="K18" s="49"/>
      <c r="L18" s="50"/>
    </row>
    <row r="19" spans="1:12" s="23" customFormat="1" ht="92.25" customHeight="1" x14ac:dyDescent="0.25">
      <c r="A19" s="349"/>
      <c r="B19" s="42" t="s">
        <v>101</v>
      </c>
      <c r="C19" s="43" t="s">
        <v>62</v>
      </c>
      <c r="D19" s="44" t="s">
        <v>63</v>
      </c>
      <c r="E19" s="43"/>
      <c r="F19" s="45"/>
      <c r="G19" s="46"/>
      <c r="H19" s="46"/>
      <c r="I19" s="47"/>
      <c r="J19" s="48"/>
      <c r="K19" s="49"/>
      <c r="L19" s="50"/>
    </row>
    <row r="20" spans="1:12" s="23" customFormat="1" ht="39" customHeight="1" x14ac:dyDescent="0.25">
      <c r="A20" s="349"/>
      <c r="B20" s="42" t="s">
        <v>102</v>
      </c>
      <c r="C20" s="43" t="s">
        <v>110</v>
      </c>
      <c r="D20" s="54">
        <v>1</v>
      </c>
      <c r="E20" s="55"/>
      <c r="F20" s="45"/>
      <c r="G20" s="46"/>
      <c r="H20" s="46"/>
      <c r="I20" s="47"/>
      <c r="J20" s="48"/>
      <c r="K20" s="49"/>
      <c r="L20" s="50"/>
    </row>
    <row r="21" spans="1:12" s="23" customFormat="1" ht="28.5" customHeight="1" x14ac:dyDescent="0.25">
      <c r="A21" s="350"/>
      <c r="B21" s="42" t="s">
        <v>104</v>
      </c>
      <c r="C21" s="43" t="s">
        <v>111</v>
      </c>
      <c r="D21" s="44"/>
      <c r="E21" s="43"/>
      <c r="F21" s="45"/>
      <c r="G21" s="46"/>
      <c r="H21" s="46"/>
      <c r="I21" s="47"/>
      <c r="J21" s="48"/>
      <c r="K21" s="49"/>
      <c r="L21" s="50"/>
    </row>
    <row r="22" spans="1:12" s="23" customFormat="1" ht="88.5" customHeight="1" x14ac:dyDescent="0.25">
      <c r="A22" s="101"/>
      <c r="B22" s="52" t="s">
        <v>112</v>
      </c>
      <c r="C22" s="52"/>
      <c r="D22" s="53"/>
      <c r="E22" s="52"/>
      <c r="F22" s="46"/>
      <c r="G22" s="46"/>
      <c r="H22" s="46"/>
      <c r="I22" s="47"/>
      <c r="J22" s="48"/>
      <c r="K22" s="49"/>
      <c r="L22" s="50"/>
    </row>
    <row r="23" spans="1:12" s="32" customFormat="1" ht="94.5" customHeight="1" x14ac:dyDescent="0.25">
      <c r="A23" s="33" t="s">
        <v>113</v>
      </c>
      <c r="B23" s="34" t="s">
        <v>114</v>
      </c>
      <c r="C23" s="34" t="s">
        <v>64</v>
      </c>
      <c r="D23" s="35" t="s">
        <v>65</v>
      </c>
      <c r="E23" s="36"/>
      <c r="F23" s="37">
        <v>637000000</v>
      </c>
      <c r="G23" s="38">
        <v>50000000</v>
      </c>
      <c r="H23" s="38">
        <f>F23-G23</f>
        <v>587000000</v>
      </c>
      <c r="I23" s="39"/>
      <c r="J23" s="40"/>
      <c r="K23" s="41"/>
      <c r="L23" s="31"/>
    </row>
    <row r="24" spans="1:12" s="23" customFormat="1" ht="56.25" customHeight="1" x14ac:dyDescent="0.25">
      <c r="A24" s="348"/>
      <c r="B24" s="42" t="s">
        <v>95</v>
      </c>
      <c r="C24" s="43" t="s">
        <v>96</v>
      </c>
      <c r="D24" s="44" t="s">
        <v>97</v>
      </c>
      <c r="E24" s="43"/>
      <c r="F24" s="45"/>
      <c r="G24" s="46"/>
      <c r="H24" s="46"/>
      <c r="I24" s="47"/>
      <c r="J24" s="48"/>
      <c r="K24" s="49"/>
      <c r="L24" s="50"/>
    </row>
    <row r="25" spans="1:12" s="23" customFormat="1" ht="15" customHeight="1" x14ac:dyDescent="0.25">
      <c r="A25" s="349"/>
      <c r="B25" s="42" t="s">
        <v>98</v>
      </c>
      <c r="C25" s="43" t="s">
        <v>99</v>
      </c>
      <c r="D25" s="44" t="s">
        <v>100</v>
      </c>
      <c r="E25" s="43"/>
      <c r="F25" s="45"/>
      <c r="G25" s="46"/>
      <c r="H25" s="46"/>
      <c r="I25" s="47"/>
      <c r="J25" s="48"/>
      <c r="K25" s="49"/>
      <c r="L25" s="50"/>
    </row>
    <row r="26" spans="1:12" s="23" customFormat="1" ht="96.75" customHeight="1" x14ac:dyDescent="0.25">
      <c r="A26" s="349"/>
      <c r="B26" s="42" t="s">
        <v>101</v>
      </c>
      <c r="C26" s="43" t="s">
        <v>64</v>
      </c>
      <c r="D26" s="44" t="s">
        <v>65</v>
      </c>
      <c r="E26" s="43"/>
      <c r="F26" s="45"/>
      <c r="G26" s="46"/>
      <c r="H26" s="46"/>
      <c r="I26" s="47"/>
      <c r="J26" s="48"/>
      <c r="K26" s="49"/>
      <c r="L26" s="50"/>
    </row>
    <row r="27" spans="1:12" s="23" customFormat="1" ht="43.5" customHeight="1" x14ac:dyDescent="0.25">
      <c r="A27" s="349"/>
      <c r="B27" s="42" t="s">
        <v>102</v>
      </c>
      <c r="C27" s="43" t="s">
        <v>115</v>
      </c>
      <c r="D27" s="54">
        <v>1</v>
      </c>
      <c r="E27" s="55"/>
      <c r="F27" s="45"/>
      <c r="G27" s="46"/>
      <c r="H27" s="46"/>
      <c r="I27" s="47"/>
      <c r="J27" s="48"/>
      <c r="K27" s="49"/>
      <c r="L27" s="50"/>
    </row>
    <row r="28" spans="1:12" s="23" customFormat="1" ht="15" customHeight="1" x14ac:dyDescent="0.25">
      <c r="A28" s="350"/>
      <c r="B28" s="42" t="s">
        <v>104</v>
      </c>
      <c r="C28" s="43" t="s">
        <v>116</v>
      </c>
      <c r="D28" s="44"/>
      <c r="E28" s="43"/>
      <c r="F28" s="45"/>
      <c r="G28" s="46"/>
      <c r="H28" s="46"/>
      <c r="I28" s="47"/>
      <c r="J28" s="48"/>
      <c r="K28" s="49"/>
      <c r="L28" s="50"/>
    </row>
    <row r="29" spans="1:12" s="23" customFormat="1" ht="84" customHeight="1" x14ac:dyDescent="0.25">
      <c r="A29" s="101"/>
      <c r="B29" s="52" t="s">
        <v>112</v>
      </c>
      <c r="C29" s="52"/>
      <c r="D29" s="53"/>
      <c r="E29" s="52"/>
      <c r="F29" s="46"/>
      <c r="G29" s="46"/>
      <c r="H29" s="46"/>
      <c r="I29" s="47"/>
      <c r="J29" s="48"/>
      <c r="K29" s="49"/>
      <c r="L29" s="50"/>
    </row>
    <row r="30" spans="1:12" s="32" customFormat="1" ht="72.75" customHeight="1" x14ac:dyDescent="0.25">
      <c r="A30" s="33" t="s">
        <v>117</v>
      </c>
      <c r="B30" s="34" t="s">
        <v>118</v>
      </c>
      <c r="C30" s="34" t="s">
        <v>61</v>
      </c>
      <c r="D30" s="35">
        <v>1</v>
      </c>
      <c r="E30" s="36"/>
      <c r="F30" s="37">
        <v>255000000</v>
      </c>
      <c r="G30" s="38">
        <v>325000000</v>
      </c>
      <c r="H30" s="38">
        <f>F30-G30</f>
        <v>-70000000</v>
      </c>
      <c r="I30" s="39"/>
      <c r="J30" s="40"/>
      <c r="K30" s="41"/>
      <c r="L30" s="31"/>
    </row>
    <row r="31" spans="1:12" s="23" customFormat="1" ht="27" customHeight="1" x14ac:dyDescent="0.25">
      <c r="A31" s="348"/>
      <c r="B31" s="42" t="s">
        <v>95</v>
      </c>
      <c r="C31" s="43" t="s">
        <v>96</v>
      </c>
      <c r="D31" s="44" t="s">
        <v>97</v>
      </c>
      <c r="E31" s="43"/>
      <c r="F31" s="45"/>
      <c r="G31" s="46"/>
      <c r="H31" s="46"/>
      <c r="I31" s="47"/>
      <c r="J31" s="48"/>
      <c r="K31" s="49"/>
      <c r="L31" s="50"/>
    </row>
    <row r="32" spans="1:12" s="23" customFormat="1" ht="15" customHeight="1" x14ac:dyDescent="0.25">
      <c r="A32" s="349"/>
      <c r="B32" s="42" t="s">
        <v>98</v>
      </c>
      <c r="C32" s="43" t="s">
        <v>99</v>
      </c>
      <c r="D32" s="44" t="s">
        <v>100</v>
      </c>
      <c r="E32" s="43"/>
      <c r="F32" s="45"/>
      <c r="G32" s="46"/>
      <c r="H32" s="46"/>
      <c r="I32" s="47"/>
      <c r="J32" s="48"/>
      <c r="K32" s="49"/>
      <c r="L32" s="50"/>
    </row>
    <row r="33" spans="1:14" s="23" customFormat="1" ht="60" customHeight="1" x14ac:dyDescent="0.25">
      <c r="A33" s="349"/>
      <c r="B33" s="42" t="s">
        <v>101</v>
      </c>
      <c r="C33" s="43" t="s">
        <v>61</v>
      </c>
      <c r="D33" s="44">
        <v>1</v>
      </c>
      <c r="E33" s="43"/>
      <c r="F33" s="45"/>
      <c r="G33" s="46"/>
      <c r="H33" s="46"/>
      <c r="I33" s="47"/>
      <c r="J33" s="48"/>
      <c r="K33" s="49"/>
      <c r="L33" s="50"/>
    </row>
    <row r="34" spans="1:14" s="23" customFormat="1" ht="40.5" customHeight="1" x14ac:dyDescent="0.25">
      <c r="A34" s="349"/>
      <c r="B34" s="42" t="s">
        <v>102</v>
      </c>
      <c r="C34" s="43" t="s">
        <v>119</v>
      </c>
      <c r="D34" s="54">
        <v>1</v>
      </c>
      <c r="E34" s="55"/>
      <c r="F34" s="45"/>
      <c r="G34" s="46"/>
      <c r="H34" s="46"/>
      <c r="I34" s="47"/>
      <c r="J34" s="48"/>
      <c r="K34" s="49"/>
      <c r="L34" s="50"/>
    </row>
    <row r="35" spans="1:14" s="23" customFormat="1" ht="18" customHeight="1" x14ac:dyDescent="0.25">
      <c r="A35" s="350"/>
      <c r="B35" s="42" t="s">
        <v>104</v>
      </c>
      <c r="C35" s="43" t="s">
        <v>105</v>
      </c>
      <c r="D35" s="44"/>
      <c r="E35" s="43"/>
      <c r="F35" s="45"/>
      <c r="G35" s="46"/>
      <c r="H35" s="46"/>
      <c r="I35" s="47"/>
      <c r="J35" s="48"/>
      <c r="K35" s="49"/>
      <c r="L35" s="50"/>
    </row>
    <row r="36" spans="1:14" s="23" customFormat="1" ht="82.5" customHeight="1" x14ac:dyDescent="0.25">
      <c r="A36" s="101"/>
      <c r="B36" s="52" t="s">
        <v>106</v>
      </c>
      <c r="C36" s="52"/>
      <c r="D36" s="53"/>
      <c r="E36" s="52"/>
      <c r="F36" s="46"/>
      <c r="G36" s="46"/>
      <c r="H36" s="46"/>
      <c r="I36" s="47"/>
      <c r="J36" s="48"/>
      <c r="K36" s="49"/>
      <c r="L36" s="50"/>
    </row>
    <row r="37" spans="1:14" s="32" customFormat="1" ht="37.5" customHeight="1" x14ac:dyDescent="0.25">
      <c r="A37" s="24">
        <v>1.7</v>
      </c>
      <c r="B37" s="25" t="s">
        <v>67</v>
      </c>
      <c r="C37" s="25" t="s">
        <v>1</v>
      </c>
      <c r="D37" s="26">
        <v>54</v>
      </c>
      <c r="E37" s="25" t="s">
        <v>92</v>
      </c>
      <c r="F37" s="27">
        <f>SUM(F38:F86)</f>
        <v>5844000000</v>
      </c>
      <c r="G37" s="27">
        <f>SUM(G38:G86)</f>
        <v>1364254634</v>
      </c>
      <c r="H37" s="27">
        <f>SUM(H38:H86)</f>
        <v>4479745366</v>
      </c>
      <c r="I37" s="28"/>
      <c r="J37" s="29"/>
      <c r="K37" s="30"/>
      <c r="L37" s="31"/>
    </row>
    <row r="38" spans="1:14" s="32" customFormat="1" ht="46.5" customHeight="1" x14ac:dyDescent="0.25">
      <c r="A38" s="33" t="s">
        <v>120</v>
      </c>
      <c r="B38" s="34" t="s">
        <v>121</v>
      </c>
      <c r="C38" s="34" t="s">
        <v>72</v>
      </c>
      <c r="D38" s="35">
        <v>10</v>
      </c>
      <c r="E38" s="36"/>
      <c r="F38" s="37">
        <v>1360000000</v>
      </c>
      <c r="G38" s="38">
        <v>50000000</v>
      </c>
      <c r="H38" s="38">
        <f>F38-G38</f>
        <v>1310000000</v>
      </c>
      <c r="I38" s="39"/>
      <c r="J38" s="40"/>
      <c r="K38" s="41"/>
      <c r="L38" s="31"/>
    </row>
    <row r="39" spans="1:14" s="23" customFormat="1" ht="29.25" customHeight="1" x14ac:dyDescent="0.25">
      <c r="A39" s="348"/>
      <c r="B39" s="42" t="s">
        <v>95</v>
      </c>
      <c r="C39" s="43" t="s">
        <v>122</v>
      </c>
      <c r="D39" s="44" t="s">
        <v>97</v>
      </c>
      <c r="E39" s="43"/>
      <c r="F39" s="45"/>
      <c r="G39" s="46"/>
      <c r="H39" s="46"/>
      <c r="I39" s="47"/>
      <c r="J39" s="48"/>
      <c r="K39" s="49"/>
      <c r="L39" s="50"/>
    </row>
    <row r="40" spans="1:14" s="23" customFormat="1" ht="15" customHeight="1" x14ac:dyDescent="0.25">
      <c r="A40" s="349"/>
      <c r="B40" s="42" t="s">
        <v>98</v>
      </c>
      <c r="C40" s="43" t="s">
        <v>99</v>
      </c>
      <c r="D40" s="44" t="s">
        <v>100</v>
      </c>
      <c r="E40" s="43"/>
      <c r="F40" s="45"/>
      <c r="G40" s="46"/>
      <c r="H40" s="46"/>
      <c r="I40" s="47"/>
      <c r="J40" s="48"/>
      <c r="K40" s="49"/>
      <c r="L40" s="50"/>
    </row>
    <row r="41" spans="1:14" s="23" customFormat="1" ht="44.25" customHeight="1" x14ac:dyDescent="0.25">
      <c r="A41" s="349"/>
      <c r="B41" s="42" t="s">
        <v>101</v>
      </c>
      <c r="C41" s="43" t="s">
        <v>72</v>
      </c>
      <c r="D41" s="44">
        <v>10</v>
      </c>
      <c r="E41" s="43"/>
      <c r="F41" s="45"/>
      <c r="G41" s="46"/>
      <c r="H41" s="46"/>
      <c r="I41" s="47"/>
      <c r="J41" s="48"/>
      <c r="K41" s="49"/>
      <c r="L41" s="50"/>
    </row>
    <row r="42" spans="1:14" s="23" customFormat="1" ht="27.75" customHeight="1" x14ac:dyDescent="0.25">
      <c r="A42" s="349"/>
      <c r="B42" s="42" t="s">
        <v>102</v>
      </c>
      <c r="C42" s="43" t="s">
        <v>123</v>
      </c>
      <c r="D42" s="54">
        <v>1</v>
      </c>
      <c r="E42" s="55"/>
      <c r="F42" s="45"/>
      <c r="G42" s="46"/>
      <c r="H42" s="46"/>
      <c r="I42" s="47"/>
      <c r="J42" s="48"/>
      <c r="K42" s="49"/>
      <c r="L42" s="50"/>
    </row>
    <row r="43" spans="1:14" s="23" customFormat="1" ht="15.75" customHeight="1" x14ac:dyDescent="0.25">
      <c r="A43" s="350"/>
      <c r="B43" s="42" t="s">
        <v>104</v>
      </c>
      <c r="C43" s="43" t="s">
        <v>105</v>
      </c>
      <c r="D43" s="44"/>
      <c r="E43" s="43"/>
      <c r="F43" s="45"/>
      <c r="G43" s="46"/>
      <c r="H43" s="46"/>
      <c r="I43" s="47"/>
      <c r="J43" s="48"/>
      <c r="K43" s="49"/>
      <c r="L43" s="50"/>
    </row>
    <row r="44" spans="1:14" s="23" customFormat="1" ht="63.75" customHeight="1" x14ac:dyDescent="0.25">
      <c r="A44" s="101"/>
      <c r="B44" s="52" t="s">
        <v>124</v>
      </c>
      <c r="C44" s="52"/>
      <c r="D44" s="53"/>
      <c r="E44" s="52"/>
      <c r="F44" s="46"/>
      <c r="G44" s="46"/>
      <c r="H44" s="46"/>
      <c r="I44" s="47"/>
      <c r="J44" s="48"/>
      <c r="K44" s="49"/>
      <c r="L44" s="50"/>
    </row>
    <row r="45" spans="1:14" s="32" customFormat="1" ht="33.75" customHeight="1" x14ac:dyDescent="0.25">
      <c r="A45" s="33" t="s">
        <v>125</v>
      </c>
      <c r="B45" s="34" t="s">
        <v>126</v>
      </c>
      <c r="C45" s="34" t="s">
        <v>68</v>
      </c>
      <c r="D45" s="35">
        <v>60</v>
      </c>
      <c r="E45" s="36"/>
      <c r="F45" s="37">
        <v>1633000000</v>
      </c>
      <c r="G45" s="38">
        <v>1004254634</v>
      </c>
      <c r="H45" s="38">
        <f>F45-G45</f>
        <v>628745366</v>
      </c>
      <c r="I45" s="39"/>
      <c r="J45" s="40"/>
      <c r="K45" s="41"/>
      <c r="L45" s="31"/>
      <c r="N45" s="56"/>
    </row>
    <row r="46" spans="1:14" s="23" customFormat="1" ht="15" customHeight="1" x14ac:dyDescent="0.25">
      <c r="A46" s="348"/>
      <c r="B46" s="42" t="s">
        <v>95</v>
      </c>
      <c r="C46" s="43" t="s">
        <v>122</v>
      </c>
      <c r="D46" s="44" t="s">
        <v>97</v>
      </c>
      <c r="E46" s="43"/>
      <c r="F46" s="45"/>
      <c r="G46" s="46"/>
      <c r="H46" s="46"/>
      <c r="I46" s="47"/>
      <c r="J46" s="48"/>
      <c r="K46" s="49"/>
      <c r="L46" s="50"/>
    </row>
    <row r="47" spans="1:14" s="23" customFormat="1" ht="15" customHeight="1" x14ac:dyDescent="0.25">
      <c r="A47" s="349"/>
      <c r="B47" s="42" t="s">
        <v>98</v>
      </c>
      <c r="C47" s="43" t="s">
        <v>99</v>
      </c>
      <c r="D47" s="44" t="s">
        <v>100</v>
      </c>
      <c r="E47" s="43"/>
      <c r="F47" s="45"/>
      <c r="G47" s="46"/>
      <c r="H47" s="46"/>
      <c r="I47" s="47"/>
      <c r="J47" s="48"/>
      <c r="K47" s="49"/>
      <c r="L47" s="50"/>
    </row>
    <row r="48" spans="1:14" s="23" customFormat="1" ht="26.25" customHeight="1" x14ac:dyDescent="0.25">
      <c r="A48" s="349"/>
      <c r="B48" s="42" t="s">
        <v>101</v>
      </c>
      <c r="C48" s="43" t="s">
        <v>68</v>
      </c>
      <c r="D48" s="44">
        <v>60</v>
      </c>
      <c r="E48" s="43"/>
      <c r="F48" s="45"/>
      <c r="G48" s="46"/>
      <c r="H48" s="46"/>
      <c r="I48" s="47"/>
      <c r="J48" s="48"/>
      <c r="K48" s="49"/>
      <c r="L48" s="50"/>
    </row>
    <row r="49" spans="1:12" s="23" customFormat="1" ht="24" customHeight="1" x14ac:dyDescent="0.25">
      <c r="A49" s="349"/>
      <c r="B49" s="42" t="s">
        <v>102</v>
      </c>
      <c r="C49" s="43" t="s">
        <v>127</v>
      </c>
      <c r="D49" s="54">
        <v>1</v>
      </c>
      <c r="E49" s="55"/>
      <c r="F49" s="45"/>
      <c r="G49" s="46"/>
      <c r="H49" s="46"/>
      <c r="I49" s="47"/>
      <c r="J49" s="48"/>
      <c r="K49" s="49"/>
      <c r="L49" s="50"/>
    </row>
    <row r="50" spans="1:12" s="23" customFormat="1" ht="15" customHeight="1" x14ac:dyDescent="0.25">
      <c r="A50" s="350"/>
      <c r="B50" s="42" t="s">
        <v>104</v>
      </c>
      <c r="C50" s="43" t="s">
        <v>128</v>
      </c>
      <c r="D50" s="44"/>
      <c r="E50" s="43"/>
      <c r="F50" s="45"/>
      <c r="G50" s="46"/>
      <c r="H50" s="46"/>
      <c r="I50" s="47"/>
      <c r="J50" s="48"/>
      <c r="K50" s="49"/>
      <c r="L50" s="50"/>
    </row>
    <row r="51" spans="1:12" s="23" customFormat="1" ht="15" customHeight="1" x14ac:dyDescent="0.25">
      <c r="A51" s="101"/>
      <c r="B51" s="52" t="s">
        <v>124</v>
      </c>
      <c r="C51" s="52"/>
      <c r="D51" s="53"/>
      <c r="E51" s="52"/>
      <c r="F51" s="46"/>
      <c r="G51" s="46"/>
      <c r="H51" s="46"/>
      <c r="I51" s="47"/>
      <c r="J51" s="48"/>
      <c r="K51" s="49"/>
      <c r="L51" s="50"/>
    </row>
    <row r="52" spans="1:12" s="32" customFormat="1" ht="30.75" customHeight="1" x14ac:dyDescent="0.25">
      <c r="A52" s="33" t="s">
        <v>129</v>
      </c>
      <c r="B52" s="34" t="s">
        <v>130</v>
      </c>
      <c r="C52" s="34" t="s">
        <v>21</v>
      </c>
      <c r="D52" s="35">
        <v>450</v>
      </c>
      <c r="E52" s="36"/>
      <c r="F52" s="37">
        <v>765000000</v>
      </c>
      <c r="G52" s="38">
        <v>35000000</v>
      </c>
      <c r="H52" s="38">
        <f>F52-G52</f>
        <v>730000000</v>
      </c>
      <c r="I52" s="39"/>
      <c r="J52" s="40"/>
      <c r="K52" s="41"/>
      <c r="L52" s="57" t="s">
        <v>131</v>
      </c>
    </row>
    <row r="53" spans="1:12" s="23" customFormat="1" ht="29.25" customHeight="1" x14ac:dyDescent="0.25">
      <c r="A53" s="348"/>
      <c r="B53" s="42" t="s">
        <v>95</v>
      </c>
      <c r="C53" s="43" t="s">
        <v>122</v>
      </c>
      <c r="D53" s="44" t="s">
        <v>97</v>
      </c>
      <c r="E53" s="43"/>
      <c r="F53" s="45"/>
      <c r="G53" s="46"/>
      <c r="H53" s="46"/>
      <c r="I53" s="47"/>
      <c r="J53" s="48"/>
      <c r="K53" s="49"/>
      <c r="L53" s="50"/>
    </row>
    <row r="54" spans="1:12" s="23" customFormat="1" ht="15" customHeight="1" x14ac:dyDescent="0.25">
      <c r="A54" s="349"/>
      <c r="B54" s="42" t="s">
        <v>98</v>
      </c>
      <c r="C54" s="43" t="s">
        <v>99</v>
      </c>
      <c r="D54" s="44" t="s">
        <v>100</v>
      </c>
      <c r="E54" s="43"/>
      <c r="F54" s="45"/>
      <c r="G54" s="46"/>
      <c r="H54" s="46"/>
      <c r="I54" s="47"/>
      <c r="J54" s="48"/>
      <c r="K54" s="49"/>
      <c r="L54" s="50"/>
    </row>
    <row r="55" spans="1:12" s="23" customFormat="1" ht="30" customHeight="1" x14ac:dyDescent="0.25">
      <c r="A55" s="349"/>
      <c r="B55" s="42" t="s">
        <v>101</v>
      </c>
      <c r="C55" s="43" t="s">
        <v>21</v>
      </c>
      <c r="D55" s="44">
        <v>450</v>
      </c>
      <c r="E55" s="43"/>
      <c r="F55" s="45"/>
      <c r="G55" s="46"/>
      <c r="H55" s="46"/>
      <c r="I55" s="47"/>
      <c r="J55" s="48"/>
      <c r="K55" s="49"/>
      <c r="L55" s="50"/>
    </row>
    <row r="56" spans="1:12" s="23" customFormat="1" ht="36.75" customHeight="1" x14ac:dyDescent="0.25">
      <c r="A56" s="349"/>
      <c r="B56" s="42" t="s">
        <v>102</v>
      </c>
      <c r="C56" s="43" t="s">
        <v>132</v>
      </c>
      <c r="D56" s="44" t="s">
        <v>133</v>
      </c>
      <c r="E56" s="43"/>
      <c r="F56" s="45"/>
      <c r="G56" s="46"/>
      <c r="H56" s="46"/>
      <c r="I56" s="47"/>
      <c r="J56" s="48"/>
      <c r="K56" s="49"/>
      <c r="L56" s="50"/>
    </row>
    <row r="57" spans="1:12" s="23" customFormat="1" ht="28.5" customHeight="1" x14ac:dyDescent="0.25">
      <c r="A57" s="350"/>
      <c r="B57" s="42" t="s">
        <v>104</v>
      </c>
      <c r="C57" s="43" t="s">
        <v>134</v>
      </c>
      <c r="D57" s="44"/>
      <c r="E57" s="43"/>
      <c r="F57" s="45"/>
      <c r="G57" s="46"/>
      <c r="H57" s="46"/>
      <c r="I57" s="47"/>
      <c r="J57" s="48"/>
      <c r="K57" s="49"/>
      <c r="L57" s="50"/>
    </row>
    <row r="58" spans="1:12" s="23" customFormat="1" ht="72" customHeight="1" x14ac:dyDescent="0.25">
      <c r="A58" s="101"/>
      <c r="B58" s="52" t="s">
        <v>124</v>
      </c>
      <c r="C58" s="52"/>
      <c r="D58" s="53"/>
      <c r="E58" s="52"/>
      <c r="F58" s="46"/>
      <c r="G58" s="46"/>
      <c r="H58" s="46"/>
      <c r="I58" s="47"/>
      <c r="J58" s="48"/>
      <c r="K58" s="49"/>
      <c r="L58" s="50"/>
    </row>
    <row r="59" spans="1:12" s="32" customFormat="1" ht="43.5" customHeight="1" x14ac:dyDescent="0.25">
      <c r="A59" s="33" t="s">
        <v>135</v>
      </c>
      <c r="B59" s="34" t="s">
        <v>136</v>
      </c>
      <c r="C59" s="34" t="s">
        <v>69</v>
      </c>
      <c r="D59" s="35">
        <v>20</v>
      </c>
      <c r="E59" s="36"/>
      <c r="F59" s="37">
        <v>388000000</v>
      </c>
      <c r="G59" s="38">
        <v>35000000</v>
      </c>
      <c r="H59" s="38">
        <f>F59-G59</f>
        <v>353000000</v>
      </c>
      <c r="I59" s="39"/>
      <c r="J59" s="40"/>
      <c r="K59" s="41"/>
      <c r="L59" s="57" t="s">
        <v>137</v>
      </c>
    </row>
    <row r="60" spans="1:12" s="23" customFormat="1" ht="30" customHeight="1" x14ac:dyDescent="0.25">
      <c r="A60" s="348"/>
      <c r="B60" s="42" t="s">
        <v>95</v>
      </c>
      <c r="C60" s="43" t="s">
        <v>122</v>
      </c>
      <c r="D60" s="44" t="s">
        <v>97</v>
      </c>
      <c r="E60" s="43"/>
      <c r="F60" s="45"/>
      <c r="G60" s="46"/>
      <c r="H60" s="46"/>
      <c r="I60" s="47"/>
      <c r="J60" s="48"/>
      <c r="K60" s="49"/>
      <c r="L60" s="50"/>
    </row>
    <row r="61" spans="1:12" s="23" customFormat="1" ht="15" customHeight="1" x14ac:dyDescent="0.25">
      <c r="A61" s="349"/>
      <c r="B61" s="42" t="s">
        <v>98</v>
      </c>
      <c r="C61" s="43" t="s">
        <v>99</v>
      </c>
      <c r="D61" s="44" t="s">
        <v>100</v>
      </c>
      <c r="E61" s="43"/>
      <c r="F61" s="45"/>
      <c r="G61" s="46"/>
      <c r="H61" s="46"/>
      <c r="I61" s="47"/>
      <c r="J61" s="48"/>
      <c r="K61" s="49"/>
      <c r="L61" s="50"/>
    </row>
    <row r="62" spans="1:12" s="23" customFormat="1" ht="42.75" customHeight="1" x14ac:dyDescent="0.25">
      <c r="A62" s="349"/>
      <c r="B62" s="42" t="s">
        <v>101</v>
      </c>
      <c r="C62" s="43" t="s">
        <v>69</v>
      </c>
      <c r="D62" s="44">
        <v>20</v>
      </c>
      <c r="E62" s="43"/>
      <c r="F62" s="45"/>
      <c r="G62" s="46"/>
      <c r="H62" s="46"/>
      <c r="I62" s="47"/>
      <c r="J62" s="48"/>
      <c r="K62" s="49"/>
      <c r="L62" s="50"/>
    </row>
    <row r="63" spans="1:12" s="23" customFormat="1" ht="27" customHeight="1" x14ac:dyDescent="0.25">
      <c r="A63" s="349"/>
      <c r="B63" s="42" t="s">
        <v>102</v>
      </c>
      <c r="C63" s="43" t="s">
        <v>138</v>
      </c>
      <c r="D63" s="54">
        <v>1</v>
      </c>
      <c r="E63" s="55"/>
      <c r="F63" s="45"/>
      <c r="G63" s="46"/>
      <c r="H63" s="46"/>
      <c r="I63" s="47"/>
      <c r="J63" s="48"/>
      <c r="K63" s="49"/>
      <c r="L63" s="50"/>
    </row>
    <row r="64" spans="1:12" s="23" customFormat="1" ht="15" customHeight="1" x14ac:dyDescent="0.25">
      <c r="A64" s="350"/>
      <c r="B64" s="42" t="s">
        <v>104</v>
      </c>
      <c r="C64" s="43" t="s">
        <v>139</v>
      </c>
      <c r="D64" s="44"/>
      <c r="E64" s="43"/>
      <c r="F64" s="45"/>
      <c r="G64" s="46"/>
      <c r="H64" s="46"/>
      <c r="I64" s="47"/>
      <c r="J64" s="48"/>
      <c r="K64" s="49"/>
      <c r="L64" s="50"/>
    </row>
    <row r="65" spans="1:12" s="23" customFormat="1" ht="66.75" customHeight="1" x14ac:dyDescent="0.25">
      <c r="A65" s="101"/>
      <c r="B65" s="52" t="s">
        <v>124</v>
      </c>
      <c r="C65" s="52"/>
      <c r="D65" s="53"/>
      <c r="E65" s="52"/>
      <c r="F65" s="46"/>
      <c r="G65" s="46"/>
      <c r="H65" s="46"/>
      <c r="I65" s="47"/>
      <c r="J65" s="48"/>
      <c r="K65" s="49"/>
      <c r="L65" s="50"/>
    </row>
    <row r="66" spans="1:12" s="32" customFormat="1" ht="38.25" customHeight="1" x14ac:dyDescent="0.25">
      <c r="A66" s="33" t="s">
        <v>140</v>
      </c>
      <c r="B66" s="34" t="s">
        <v>141</v>
      </c>
      <c r="C66" s="34" t="s">
        <v>71</v>
      </c>
      <c r="D66" s="35">
        <v>17</v>
      </c>
      <c r="E66" s="36"/>
      <c r="F66" s="37">
        <v>486000000</v>
      </c>
      <c r="G66" s="38">
        <v>100000000</v>
      </c>
      <c r="H66" s="38">
        <f>F66-G66</f>
        <v>386000000</v>
      </c>
      <c r="I66" s="39"/>
      <c r="J66" s="40"/>
      <c r="K66" s="41"/>
      <c r="L66" s="31"/>
    </row>
    <row r="67" spans="1:12" s="23" customFormat="1" ht="27" customHeight="1" x14ac:dyDescent="0.25">
      <c r="A67" s="348"/>
      <c r="B67" s="42" t="s">
        <v>95</v>
      </c>
      <c r="C67" s="43" t="s">
        <v>122</v>
      </c>
      <c r="D67" s="44" t="s">
        <v>97</v>
      </c>
      <c r="E67" s="43"/>
      <c r="F67" s="45"/>
      <c r="G67" s="46"/>
      <c r="H67" s="46"/>
      <c r="I67" s="47"/>
      <c r="J67" s="48"/>
      <c r="K67" s="49"/>
      <c r="L67" s="50"/>
    </row>
    <row r="68" spans="1:12" s="23" customFormat="1" ht="15" customHeight="1" x14ac:dyDescent="0.25">
      <c r="A68" s="349"/>
      <c r="B68" s="42" t="s">
        <v>98</v>
      </c>
      <c r="C68" s="43" t="s">
        <v>99</v>
      </c>
      <c r="D68" s="44" t="s">
        <v>100</v>
      </c>
      <c r="E68" s="43"/>
      <c r="F68" s="45"/>
      <c r="G68" s="46"/>
      <c r="H68" s="46"/>
      <c r="I68" s="47"/>
      <c r="J68" s="48"/>
      <c r="K68" s="49"/>
      <c r="L68" s="50"/>
    </row>
    <row r="69" spans="1:12" s="23" customFormat="1" ht="44.25" customHeight="1" x14ac:dyDescent="0.25">
      <c r="A69" s="349"/>
      <c r="B69" s="42" t="s">
        <v>101</v>
      </c>
      <c r="C69" s="43" t="s">
        <v>71</v>
      </c>
      <c r="D69" s="44">
        <v>17</v>
      </c>
      <c r="E69" s="43"/>
      <c r="F69" s="45"/>
      <c r="G69" s="46"/>
      <c r="H69" s="46"/>
      <c r="I69" s="47"/>
      <c r="J69" s="48"/>
      <c r="K69" s="49"/>
      <c r="L69" s="50"/>
    </row>
    <row r="70" spans="1:12" s="23" customFormat="1" ht="28.5" customHeight="1" x14ac:dyDescent="0.25">
      <c r="A70" s="349"/>
      <c r="B70" s="42" t="s">
        <v>102</v>
      </c>
      <c r="C70" s="43" t="s">
        <v>142</v>
      </c>
      <c r="D70" s="54">
        <v>1</v>
      </c>
      <c r="E70" s="55"/>
      <c r="F70" s="45"/>
      <c r="G70" s="46"/>
      <c r="H70" s="46"/>
      <c r="I70" s="47"/>
      <c r="J70" s="48"/>
      <c r="K70" s="49"/>
      <c r="L70" s="50"/>
    </row>
    <row r="71" spans="1:12" s="23" customFormat="1" ht="15" customHeight="1" x14ac:dyDescent="0.25">
      <c r="A71" s="350"/>
      <c r="B71" s="42" t="s">
        <v>104</v>
      </c>
      <c r="C71" s="43"/>
      <c r="D71" s="44"/>
      <c r="E71" s="43"/>
      <c r="F71" s="45"/>
      <c r="G71" s="46"/>
      <c r="H71" s="46"/>
      <c r="I71" s="47"/>
      <c r="J71" s="48"/>
      <c r="K71" s="49"/>
      <c r="L71" s="50"/>
    </row>
    <row r="72" spans="1:12" s="23" customFormat="1" ht="63.75" customHeight="1" x14ac:dyDescent="0.25">
      <c r="A72" s="101"/>
      <c r="B72" s="52" t="s">
        <v>124</v>
      </c>
      <c r="C72" s="52"/>
      <c r="D72" s="53"/>
      <c r="E72" s="52"/>
      <c r="F72" s="46"/>
      <c r="G72" s="46"/>
      <c r="H72" s="46"/>
      <c r="I72" s="47"/>
      <c r="J72" s="48"/>
      <c r="K72" s="49"/>
      <c r="L72" s="50"/>
    </row>
    <row r="73" spans="1:12" s="32" customFormat="1" ht="45" customHeight="1" x14ac:dyDescent="0.25">
      <c r="A73" s="33" t="s">
        <v>143</v>
      </c>
      <c r="B73" s="34" t="s">
        <v>144</v>
      </c>
      <c r="C73" s="34" t="s">
        <v>22</v>
      </c>
      <c r="D73" s="35">
        <v>200</v>
      </c>
      <c r="E73" s="36"/>
      <c r="F73" s="37">
        <v>453000000</v>
      </c>
      <c r="G73" s="38">
        <v>100000000</v>
      </c>
      <c r="H73" s="38">
        <f>F73-G73</f>
        <v>353000000</v>
      </c>
      <c r="I73" s="39"/>
      <c r="J73" s="40"/>
      <c r="K73" s="41"/>
      <c r="L73" s="31"/>
    </row>
    <row r="74" spans="1:12" s="23" customFormat="1" ht="26.25" customHeight="1" x14ac:dyDescent="0.25">
      <c r="A74" s="348"/>
      <c r="B74" s="42" t="s">
        <v>95</v>
      </c>
      <c r="C74" s="43" t="s">
        <v>122</v>
      </c>
      <c r="D74" s="44" t="s">
        <v>97</v>
      </c>
      <c r="E74" s="43"/>
      <c r="F74" s="45"/>
      <c r="G74" s="46"/>
      <c r="H74" s="46"/>
      <c r="I74" s="47"/>
      <c r="J74" s="48"/>
      <c r="K74" s="49"/>
      <c r="L74" s="50"/>
    </row>
    <row r="75" spans="1:12" s="23" customFormat="1" ht="15" customHeight="1" x14ac:dyDescent="0.25">
      <c r="A75" s="349"/>
      <c r="B75" s="42" t="s">
        <v>98</v>
      </c>
      <c r="C75" s="43" t="s">
        <v>99</v>
      </c>
      <c r="D75" s="44" t="s">
        <v>100</v>
      </c>
      <c r="E75" s="43"/>
      <c r="F75" s="45"/>
      <c r="G75" s="46"/>
      <c r="H75" s="46"/>
      <c r="I75" s="47"/>
      <c r="J75" s="48"/>
      <c r="K75" s="49"/>
      <c r="L75" s="50"/>
    </row>
    <row r="76" spans="1:12" s="23" customFormat="1" ht="42.75" customHeight="1" x14ac:dyDescent="0.25">
      <c r="A76" s="349"/>
      <c r="B76" s="42" t="s">
        <v>101</v>
      </c>
      <c r="C76" s="43" t="s">
        <v>22</v>
      </c>
      <c r="D76" s="44">
        <v>200</v>
      </c>
      <c r="E76" s="43"/>
      <c r="F76" s="45"/>
      <c r="G76" s="46"/>
      <c r="H76" s="46"/>
      <c r="I76" s="47"/>
      <c r="J76" s="48"/>
      <c r="K76" s="49"/>
      <c r="L76" s="50"/>
    </row>
    <row r="77" spans="1:12" s="23" customFormat="1" ht="27.75" customHeight="1" x14ac:dyDescent="0.25">
      <c r="A77" s="349"/>
      <c r="B77" s="42" t="s">
        <v>102</v>
      </c>
      <c r="C77" s="43" t="s">
        <v>145</v>
      </c>
      <c r="D77" s="54">
        <v>1</v>
      </c>
      <c r="E77" s="55"/>
      <c r="F77" s="45"/>
      <c r="G77" s="46"/>
      <c r="H77" s="46"/>
      <c r="I77" s="47"/>
      <c r="J77" s="48"/>
      <c r="K77" s="49"/>
      <c r="L77" s="50"/>
    </row>
    <row r="78" spans="1:12" s="23" customFormat="1" ht="26.25" customHeight="1" x14ac:dyDescent="0.25">
      <c r="A78" s="350"/>
      <c r="B78" s="42" t="s">
        <v>104</v>
      </c>
      <c r="C78" s="43" t="s">
        <v>146</v>
      </c>
      <c r="D78" s="44"/>
      <c r="E78" s="43"/>
      <c r="F78" s="45"/>
      <c r="G78" s="46"/>
      <c r="H78" s="46"/>
      <c r="I78" s="47"/>
      <c r="J78" s="48"/>
      <c r="K78" s="49"/>
      <c r="L78" s="50"/>
    </row>
    <row r="79" spans="1:12" s="23" customFormat="1" ht="66" customHeight="1" x14ac:dyDescent="0.25">
      <c r="A79" s="101"/>
      <c r="B79" s="52" t="s">
        <v>124</v>
      </c>
      <c r="C79" s="52"/>
      <c r="D79" s="53"/>
      <c r="E79" s="52"/>
      <c r="F79" s="46"/>
      <c r="G79" s="46"/>
      <c r="H79" s="46"/>
      <c r="I79" s="47"/>
      <c r="J79" s="48"/>
      <c r="K79" s="49"/>
      <c r="L79" s="50"/>
    </row>
    <row r="80" spans="1:12" s="32" customFormat="1" ht="38.25" customHeight="1" x14ac:dyDescent="0.25">
      <c r="A80" s="33" t="s">
        <v>147</v>
      </c>
      <c r="B80" s="34" t="s">
        <v>148</v>
      </c>
      <c r="C80" s="34" t="s">
        <v>70</v>
      </c>
      <c r="D80" s="35">
        <v>11</v>
      </c>
      <c r="E80" s="36"/>
      <c r="F80" s="37">
        <v>759000000</v>
      </c>
      <c r="G80" s="38">
        <v>40000000</v>
      </c>
      <c r="H80" s="38">
        <f>F80-G80</f>
        <v>719000000</v>
      </c>
      <c r="I80" s="39"/>
      <c r="J80" s="40"/>
      <c r="K80" s="41"/>
      <c r="L80" s="31"/>
    </row>
    <row r="81" spans="1:12" s="23" customFormat="1" ht="27" customHeight="1" x14ac:dyDescent="0.25">
      <c r="A81" s="348"/>
      <c r="B81" s="42" t="s">
        <v>95</v>
      </c>
      <c r="C81" s="43" t="s">
        <v>122</v>
      </c>
      <c r="D81" s="44" t="s">
        <v>97</v>
      </c>
      <c r="E81" s="43"/>
      <c r="F81" s="45"/>
      <c r="G81" s="46"/>
      <c r="H81" s="46"/>
      <c r="I81" s="47"/>
      <c r="J81" s="48"/>
      <c r="K81" s="49"/>
      <c r="L81" s="50"/>
    </row>
    <row r="82" spans="1:12" s="23" customFormat="1" ht="15" customHeight="1" x14ac:dyDescent="0.25">
      <c r="A82" s="349"/>
      <c r="B82" s="42" t="s">
        <v>98</v>
      </c>
      <c r="C82" s="43" t="s">
        <v>99</v>
      </c>
      <c r="D82" s="44" t="s">
        <v>100</v>
      </c>
      <c r="E82" s="43"/>
      <c r="F82" s="45"/>
      <c r="G82" s="46"/>
      <c r="H82" s="46"/>
      <c r="I82" s="47"/>
      <c r="J82" s="48"/>
      <c r="K82" s="49"/>
      <c r="L82" s="50"/>
    </row>
    <row r="83" spans="1:12" s="23" customFormat="1" ht="36" customHeight="1" x14ac:dyDescent="0.25">
      <c r="A83" s="349"/>
      <c r="B83" s="42" t="s">
        <v>101</v>
      </c>
      <c r="C83" s="43" t="s">
        <v>70</v>
      </c>
      <c r="D83" s="44">
        <v>11</v>
      </c>
      <c r="E83" s="43"/>
      <c r="F83" s="45"/>
      <c r="G83" s="46"/>
      <c r="H83" s="46"/>
      <c r="I83" s="47"/>
      <c r="J83" s="48"/>
      <c r="K83" s="49"/>
      <c r="L83" s="50"/>
    </row>
    <row r="84" spans="1:12" s="23" customFormat="1" ht="24.75" customHeight="1" x14ac:dyDescent="0.25">
      <c r="A84" s="349"/>
      <c r="B84" s="42" t="s">
        <v>102</v>
      </c>
      <c r="C84" s="43" t="s">
        <v>138</v>
      </c>
      <c r="D84" s="54">
        <v>1</v>
      </c>
      <c r="E84" s="55"/>
      <c r="F84" s="45"/>
      <c r="G84" s="46"/>
      <c r="H84" s="46"/>
      <c r="I84" s="47"/>
      <c r="J84" s="48"/>
      <c r="K84" s="49"/>
      <c r="L84" s="50"/>
    </row>
    <row r="85" spans="1:12" s="23" customFormat="1" ht="27" customHeight="1" x14ac:dyDescent="0.25">
      <c r="A85" s="350"/>
      <c r="B85" s="42" t="s">
        <v>104</v>
      </c>
      <c r="C85" s="43" t="s">
        <v>146</v>
      </c>
      <c r="D85" s="44"/>
      <c r="E85" s="43"/>
      <c r="F85" s="45"/>
      <c r="G85" s="46"/>
      <c r="H85" s="46"/>
      <c r="I85" s="47"/>
      <c r="J85" s="48"/>
      <c r="K85" s="49"/>
      <c r="L85" s="50"/>
    </row>
    <row r="86" spans="1:12" s="23" customFormat="1" ht="66.75" customHeight="1" x14ac:dyDescent="0.25">
      <c r="A86" s="101"/>
      <c r="B86" s="52" t="s">
        <v>124</v>
      </c>
      <c r="C86" s="52"/>
      <c r="D86" s="53"/>
      <c r="E86" s="52"/>
      <c r="F86" s="46"/>
      <c r="G86" s="46"/>
      <c r="H86" s="46"/>
      <c r="I86" s="47"/>
      <c r="J86" s="48"/>
      <c r="K86" s="49"/>
      <c r="L86" s="50"/>
    </row>
    <row r="87" spans="1:12" s="32" customFormat="1" ht="18" customHeight="1" x14ac:dyDescent="0.25">
      <c r="A87" s="24">
        <v>1.1000000000000001</v>
      </c>
      <c r="B87" s="25" t="s">
        <v>12</v>
      </c>
      <c r="C87" s="25" t="s">
        <v>3</v>
      </c>
      <c r="D87" s="26">
        <v>74</v>
      </c>
      <c r="E87" s="25" t="s">
        <v>92</v>
      </c>
      <c r="F87" s="27">
        <f>SUM(F88:F101)</f>
        <v>971000000</v>
      </c>
      <c r="G87" s="27">
        <f>SUM(G88:G101)</f>
        <v>450000000</v>
      </c>
      <c r="H87" s="27">
        <f>SUM(H88:H101)</f>
        <v>521000000</v>
      </c>
      <c r="I87" s="28"/>
      <c r="J87" s="29"/>
      <c r="K87" s="30"/>
      <c r="L87" s="31"/>
    </row>
    <row r="88" spans="1:12" s="32" customFormat="1" ht="45.75" customHeight="1" x14ac:dyDescent="0.25">
      <c r="A88" s="33" t="s">
        <v>149</v>
      </c>
      <c r="B88" s="34" t="s">
        <v>150</v>
      </c>
      <c r="C88" s="34" t="s">
        <v>81</v>
      </c>
      <c r="D88" s="35">
        <v>20</v>
      </c>
      <c r="E88" s="36"/>
      <c r="F88" s="37">
        <v>607000000</v>
      </c>
      <c r="G88" s="38">
        <v>250000000</v>
      </c>
      <c r="H88" s="38">
        <f>F88-G88</f>
        <v>357000000</v>
      </c>
      <c r="I88" s="39"/>
      <c r="J88" s="40"/>
      <c r="K88" s="41"/>
      <c r="L88" s="31"/>
    </row>
    <row r="89" spans="1:12" s="23" customFormat="1" ht="25.5" customHeight="1" x14ac:dyDescent="0.25">
      <c r="A89" s="348"/>
      <c r="B89" s="42" t="s">
        <v>95</v>
      </c>
      <c r="C89" s="43" t="s">
        <v>151</v>
      </c>
      <c r="D89" s="44" t="s">
        <v>152</v>
      </c>
      <c r="E89" s="43"/>
      <c r="F89" s="45"/>
      <c r="G89" s="46"/>
      <c r="H89" s="46"/>
      <c r="I89" s="47"/>
      <c r="J89" s="48"/>
      <c r="K89" s="49"/>
      <c r="L89" s="50"/>
    </row>
    <row r="90" spans="1:12" s="23" customFormat="1" ht="13.5" customHeight="1" x14ac:dyDescent="0.25">
      <c r="A90" s="349"/>
      <c r="B90" s="42" t="s">
        <v>98</v>
      </c>
      <c r="C90" s="43" t="s">
        <v>99</v>
      </c>
      <c r="D90" s="44" t="s">
        <v>100</v>
      </c>
      <c r="E90" s="43"/>
      <c r="F90" s="45"/>
      <c r="G90" s="46"/>
      <c r="H90" s="46"/>
      <c r="I90" s="47"/>
      <c r="J90" s="48"/>
      <c r="K90" s="49"/>
      <c r="L90" s="50"/>
    </row>
    <row r="91" spans="1:12" s="23" customFormat="1" ht="42" customHeight="1" x14ac:dyDescent="0.25">
      <c r="A91" s="349"/>
      <c r="B91" s="42" t="s">
        <v>101</v>
      </c>
      <c r="C91" s="43" t="s">
        <v>81</v>
      </c>
      <c r="D91" s="44">
        <v>20</v>
      </c>
      <c r="E91" s="43"/>
      <c r="F91" s="45"/>
      <c r="G91" s="46"/>
      <c r="H91" s="46"/>
      <c r="I91" s="47"/>
      <c r="J91" s="48"/>
      <c r="K91" s="49"/>
      <c r="L91" s="50"/>
    </row>
    <row r="92" spans="1:12" s="23" customFormat="1" ht="27" customHeight="1" x14ac:dyDescent="0.25">
      <c r="A92" s="349"/>
      <c r="B92" s="42" t="s">
        <v>102</v>
      </c>
      <c r="C92" s="43" t="s">
        <v>153</v>
      </c>
      <c r="D92" s="54">
        <v>1</v>
      </c>
      <c r="E92" s="55"/>
      <c r="F92" s="45"/>
      <c r="G92" s="46"/>
      <c r="H92" s="46"/>
      <c r="I92" s="47"/>
      <c r="J92" s="48"/>
      <c r="K92" s="49"/>
      <c r="L92" s="50"/>
    </row>
    <row r="93" spans="1:12" s="23" customFormat="1" ht="29.25" customHeight="1" x14ac:dyDescent="0.25">
      <c r="A93" s="350"/>
      <c r="B93" s="42" t="s">
        <v>104</v>
      </c>
      <c r="C93" s="43" t="s">
        <v>134</v>
      </c>
      <c r="D93" s="44"/>
      <c r="E93" s="43"/>
      <c r="F93" s="45"/>
      <c r="G93" s="46"/>
      <c r="H93" s="46"/>
      <c r="I93" s="47"/>
      <c r="J93" s="48"/>
      <c r="K93" s="49"/>
      <c r="L93" s="50"/>
    </row>
    <row r="94" spans="1:12" s="23" customFormat="1" ht="84.75" customHeight="1" x14ac:dyDescent="0.25">
      <c r="A94" s="101"/>
      <c r="B94" s="52" t="s">
        <v>154</v>
      </c>
      <c r="C94" s="52"/>
      <c r="D94" s="53"/>
      <c r="E94" s="52"/>
      <c r="F94" s="46"/>
      <c r="G94" s="46"/>
      <c r="H94" s="46"/>
      <c r="I94" s="47"/>
      <c r="J94" s="48"/>
      <c r="K94" s="49"/>
      <c r="L94" s="50"/>
    </row>
    <row r="95" spans="1:12" s="32" customFormat="1" ht="51" customHeight="1" x14ac:dyDescent="0.25">
      <c r="A95" s="33" t="s">
        <v>155</v>
      </c>
      <c r="B95" s="34" t="s">
        <v>156</v>
      </c>
      <c r="C95" s="34" t="s">
        <v>80</v>
      </c>
      <c r="D95" s="35">
        <v>20</v>
      </c>
      <c r="E95" s="36"/>
      <c r="F95" s="37">
        <v>364000000</v>
      </c>
      <c r="G95" s="38">
        <v>200000000</v>
      </c>
      <c r="H95" s="38">
        <f>F95-G95</f>
        <v>164000000</v>
      </c>
      <c r="I95" s="39"/>
      <c r="J95" s="40"/>
      <c r="K95" s="41"/>
      <c r="L95" s="31"/>
    </row>
    <row r="96" spans="1:12" s="23" customFormat="1" ht="25.5" customHeight="1" x14ac:dyDescent="0.25">
      <c r="A96" s="348"/>
      <c r="B96" s="42" t="s">
        <v>95</v>
      </c>
      <c r="C96" s="43" t="s">
        <v>151</v>
      </c>
      <c r="D96" s="44" t="s">
        <v>152</v>
      </c>
      <c r="E96" s="43"/>
      <c r="F96" s="45"/>
      <c r="G96" s="46"/>
      <c r="H96" s="46"/>
      <c r="I96" s="47"/>
      <c r="J96" s="48"/>
      <c r="K96" s="49"/>
      <c r="L96" s="50"/>
    </row>
    <row r="97" spans="1:12" s="23" customFormat="1" ht="15" customHeight="1" x14ac:dyDescent="0.25">
      <c r="A97" s="349"/>
      <c r="B97" s="42" t="s">
        <v>98</v>
      </c>
      <c r="C97" s="43" t="s">
        <v>99</v>
      </c>
      <c r="D97" s="44" t="s">
        <v>100</v>
      </c>
      <c r="E97" s="43"/>
      <c r="F97" s="45"/>
      <c r="G97" s="46"/>
      <c r="H97" s="46"/>
      <c r="I97" s="47"/>
      <c r="J97" s="48"/>
      <c r="K97" s="49"/>
      <c r="L97" s="50"/>
    </row>
    <row r="98" spans="1:12" s="23" customFormat="1" ht="50.25" customHeight="1" x14ac:dyDescent="0.25">
      <c r="A98" s="349"/>
      <c r="B98" s="42" t="s">
        <v>101</v>
      </c>
      <c r="C98" s="43" t="s">
        <v>80</v>
      </c>
      <c r="D98" s="44">
        <v>20</v>
      </c>
      <c r="E98" s="43"/>
      <c r="F98" s="45"/>
      <c r="G98" s="46"/>
      <c r="H98" s="46"/>
      <c r="I98" s="47"/>
      <c r="J98" s="48"/>
      <c r="K98" s="49"/>
      <c r="L98" s="50"/>
    </row>
    <row r="99" spans="1:12" s="23" customFormat="1" ht="24.75" customHeight="1" x14ac:dyDescent="0.25">
      <c r="A99" s="349"/>
      <c r="B99" s="42" t="s">
        <v>102</v>
      </c>
      <c r="C99" s="43" t="s">
        <v>153</v>
      </c>
      <c r="D99" s="54">
        <v>1</v>
      </c>
      <c r="E99" s="55"/>
      <c r="F99" s="45"/>
      <c r="G99" s="46"/>
      <c r="H99" s="46"/>
      <c r="I99" s="47"/>
      <c r="J99" s="48"/>
      <c r="K99" s="49"/>
      <c r="L99" s="50"/>
    </row>
    <row r="100" spans="1:12" s="23" customFormat="1" ht="24" customHeight="1" x14ac:dyDescent="0.25">
      <c r="A100" s="350"/>
      <c r="B100" s="42" t="s">
        <v>104</v>
      </c>
      <c r="C100" s="43" t="s">
        <v>134</v>
      </c>
      <c r="D100" s="44"/>
      <c r="E100" s="43"/>
      <c r="F100" s="45"/>
      <c r="G100" s="46"/>
      <c r="H100" s="46"/>
      <c r="I100" s="47"/>
      <c r="J100" s="48"/>
      <c r="K100" s="49"/>
      <c r="L100" s="50"/>
    </row>
    <row r="101" spans="1:12" s="23" customFormat="1" ht="64.5" customHeight="1" thickBot="1" x14ac:dyDescent="0.3">
      <c r="A101" s="58"/>
      <c r="B101" s="59" t="s">
        <v>124</v>
      </c>
      <c r="C101" s="59"/>
      <c r="D101" s="60"/>
      <c r="E101" s="59"/>
      <c r="F101" s="61"/>
      <c r="G101" s="61"/>
      <c r="H101" s="61"/>
      <c r="I101" s="62"/>
      <c r="J101" s="63"/>
      <c r="K101" s="64"/>
      <c r="L101" s="65"/>
    </row>
    <row r="102" spans="1:12" s="32" customFormat="1" ht="30" customHeight="1" thickTop="1" x14ac:dyDescent="0.25">
      <c r="A102" s="24">
        <v>1.8</v>
      </c>
      <c r="B102" s="25" t="s">
        <v>73</v>
      </c>
      <c r="C102" s="25" t="s">
        <v>2</v>
      </c>
      <c r="D102" s="26">
        <v>74</v>
      </c>
      <c r="E102" s="25" t="s">
        <v>92</v>
      </c>
      <c r="F102" s="27">
        <f>SUM(F103:F123)</f>
        <v>935000000</v>
      </c>
      <c r="G102" s="27">
        <f>SUM(G103:G123)</f>
        <v>235000000</v>
      </c>
      <c r="H102" s="27">
        <f>SUM(H103:H123)</f>
        <v>700000000</v>
      </c>
      <c r="I102" s="28"/>
      <c r="J102" s="29"/>
      <c r="K102" s="30"/>
      <c r="L102" s="31"/>
    </row>
    <row r="103" spans="1:12" s="32" customFormat="1" ht="34.5" customHeight="1" x14ac:dyDescent="0.25">
      <c r="A103" s="33" t="s">
        <v>157</v>
      </c>
      <c r="B103" s="98" t="s">
        <v>347</v>
      </c>
      <c r="C103" s="34" t="s">
        <v>75</v>
      </c>
      <c r="D103" s="66">
        <v>0.74</v>
      </c>
      <c r="E103" s="67"/>
      <c r="F103" s="37">
        <v>425000000</v>
      </c>
      <c r="G103" s="38">
        <v>100000000</v>
      </c>
      <c r="H103" s="38">
        <f>F103-G103</f>
        <v>325000000</v>
      </c>
      <c r="I103" s="39"/>
      <c r="J103" s="40"/>
      <c r="K103" s="41"/>
      <c r="L103" s="31"/>
    </row>
    <row r="104" spans="1:12" s="23" customFormat="1" ht="15" customHeight="1" x14ac:dyDescent="0.25">
      <c r="A104" s="348"/>
      <c r="B104" s="42" t="s">
        <v>95</v>
      </c>
      <c r="C104" s="43" t="s">
        <v>158</v>
      </c>
      <c r="D104" s="44" t="s">
        <v>152</v>
      </c>
      <c r="E104" s="43"/>
      <c r="F104" s="45"/>
      <c r="G104" s="46"/>
      <c r="H104" s="46"/>
      <c r="I104" s="47"/>
      <c r="J104" s="48"/>
      <c r="K104" s="49"/>
      <c r="L104" s="50"/>
    </row>
    <row r="105" spans="1:12" s="23" customFormat="1" ht="15" customHeight="1" x14ac:dyDescent="0.25">
      <c r="A105" s="349"/>
      <c r="B105" s="42" t="s">
        <v>98</v>
      </c>
      <c r="C105" s="43" t="s">
        <v>99</v>
      </c>
      <c r="D105" s="44" t="s">
        <v>100</v>
      </c>
      <c r="E105" s="43"/>
      <c r="F105" s="45"/>
      <c r="G105" s="46"/>
      <c r="H105" s="46"/>
      <c r="I105" s="47"/>
      <c r="J105" s="48"/>
      <c r="K105" s="49"/>
      <c r="L105" s="50"/>
    </row>
    <row r="106" spans="1:12" s="23" customFormat="1" ht="33" customHeight="1" x14ac:dyDescent="0.25">
      <c r="A106" s="349"/>
      <c r="B106" s="42" t="s">
        <v>101</v>
      </c>
      <c r="C106" s="43" t="s">
        <v>75</v>
      </c>
      <c r="D106" s="54">
        <v>0.74</v>
      </c>
      <c r="E106" s="55"/>
      <c r="F106" s="45"/>
      <c r="G106" s="46"/>
      <c r="H106" s="46"/>
      <c r="I106" s="47"/>
      <c r="J106" s="48"/>
      <c r="K106" s="49"/>
      <c r="L106" s="50"/>
    </row>
    <row r="107" spans="1:12" s="23" customFormat="1" ht="34.5" customHeight="1" x14ac:dyDescent="0.25">
      <c r="A107" s="349"/>
      <c r="B107" s="42" t="s">
        <v>102</v>
      </c>
      <c r="C107" s="43" t="s">
        <v>345</v>
      </c>
      <c r="D107" s="54">
        <v>1</v>
      </c>
      <c r="E107" s="55"/>
      <c r="F107" s="45"/>
      <c r="G107" s="46"/>
      <c r="H107" s="46"/>
      <c r="I107" s="47"/>
      <c r="J107" s="48"/>
      <c r="K107" s="49"/>
      <c r="L107" s="50"/>
    </row>
    <row r="108" spans="1:12" s="23" customFormat="1" ht="30.75" customHeight="1" x14ac:dyDescent="0.25">
      <c r="A108" s="350"/>
      <c r="B108" s="42" t="s">
        <v>104</v>
      </c>
      <c r="C108" s="43" t="s">
        <v>146</v>
      </c>
      <c r="D108" s="44"/>
      <c r="E108" s="43"/>
      <c r="F108" s="45"/>
      <c r="G108" s="46"/>
      <c r="H108" s="46"/>
      <c r="I108" s="47"/>
      <c r="J108" s="48"/>
      <c r="K108" s="49"/>
      <c r="L108" s="50"/>
    </row>
    <row r="109" spans="1:12" s="23" customFormat="1" ht="71.25" customHeight="1" x14ac:dyDescent="0.25">
      <c r="A109" s="101"/>
      <c r="B109" s="52" t="s">
        <v>124</v>
      </c>
      <c r="C109" s="52"/>
      <c r="D109" s="53"/>
      <c r="E109" s="52"/>
      <c r="F109" s="46"/>
      <c r="G109" s="46"/>
      <c r="H109" s="46"/>
      <c r="I109" s="47"/>
      <c r="J109" s="48"/>
      <c r="K109" s="49"/>
      <c r="L109" s="50"/>
    </row>
    <row r="110" spans="1:12" s="32" customFormat="1" ht="35.25" customHeight="1" x14ac:dyDescent="0.25">
      <c r="A110" s="33" t="s">
        <v>159</v>
      </c>
      <c r="B110" s="98" t="s">
        <v>348</v>
      </c>
      <c r="C110" s="34" t="s">
        <v>74</v>
      </c>
      <c r="D110" s="66">
        <v>0.74</v>
      </c>
      <c r="E110" s="67"/>
      <c r="F110" s="37">
        <v>267000000</v>
      </c>
      <c r="G110" s="38">
        <v>100000000</v>
      </c>
      <c r="H110" s="38">
        <f>F110-G110</f>
        <v>167000000</v>
      </c>
      <c r="I110" s="39"/>
      <c r="J110" s="40"/>
      <c r="K110" s="41"/>
      <c r="L110" s="31"/>
    </row>
    <row r="111" spans="1:12" s="23" customFormat="1" ht="15" customHeight="1" x14ac:dyDescent="0.25">
      <c r="A111" s="348"/>
      <c r="B111" s="42" t="s">
        <v>95</v>
      </c>
      <c r="C111" s="43" t="s">
        <v>158</v>
      </c>
      <c r="D111" s="44" t="s">
        <v>152</v>
      </c>
      <c r="E111" s="43"/>
      <c r="F111" s="45"/>
      <c r="G111" s="46"/>
      <c r="H111" s="46"/>
      <c r="I111" s="47"/>
      <c r="J111" s="48"/>
      <c r="K111" s="49"/>
      <c r="L111" s="50"/>
    </row>
    <row r="112" spans="1:12" s="23" customFormat="1" ht="15" customHeight="1" x14ac:dyDescent="0.25">
      <c r="A112" s="349"/>
      <c r="B112" s="42" t="s">
        <v>98</v>
      </c>
      <c r="C112" s="43" t="s">
        <v>99</v>
      </c>
      <c r="D112" s="44" t="s">
        <v>100</v>
      </c>
      <c r="E112" s="43"/>
      <c r="F112" s="45"/>
      <c r="G112" s="46"/>
      <c r="H112" s="46"/>
      <c r="I112" s="47"/>
      <c r="J112" s="48"/>
      <c r="K112" s="49"/>
      <c r="L112" s="50"/>
    </row>
    <row r="113" spans="1:12" s="23" customFormat="1" ht="33.75" customHeight="1" x14ac:dyDescent="0.25">
      <c r="A113" s="349"/>
      <c r="B113" s="42" t="s">
        <v>101</v>
      </c>
      <c r="C113" s="43" t="s">
        <v>74</v>
      </c>
      <c r="D113" s="54">
        <v>0.74</v>
      </c>
      <c r="E113" s="55"/>
      <c r="F113" s="45"/>
      <c r="G113" s="46"/>
      <c r="H113" s="46"/>
      <c r="I113" s="47"/>
      <c r="J113" s="48"/>
      <c r="K113" s="49"/>
      <c r="L113" s="50"/>
    </row>
    <row r="114" spans="1:12" s="23" customFormat="1" ht="25.5" customHeight="1" x14ac:dyDescent="0.25">
      <c r="A114" s="349"/>
      <c r="B114" s="42" t="s">
        <v>102</v>
      </c>
      <c r="C114" s="43" t="s">
        <v>160</v>
      </c>
      <c r="D114" s="54">
        <v>1</v>
      </c>
      <c r="E114" s="55"/>
      <c r="F114" s="45"/>
      <c r="G114" s="46"/>
      <c r="H114" s="46"/>
      <c r="I114" s="47"/>
      <c r="J114" s="48"/>
      <c r="K114" s="49"/>
      <c r="L114" s="50"/>
    </row>
    <row r="115" spans="1:12" s="23" customFormat="1" ht="15.75" customHeight="1" x14ac:dyDescent="0.25">
      <c r="A115" s="350"/>
      <c r="B115" s="42" t="s">
        <v>104</v>
      </c>
      <c r="C115" s="43" t="s">
        <v>161</v>
      </c>
      <c r="D115" s="44"/>
      <c r="E115" s="43"/>
      <c r="F115" s="45"/>
      <c r="G115" s="46"/>
      <c r="H115" s="46"/>
      <c r="I115" s="47"/>
      <c r="J115" s="48"/>
      <c r="K115" s="49"/>
      <c r="L115" s="50"/>
    </row>
    <row r="116" spans="1:12" s="23" customFormat="1" ht="69.75" customHeight="1" x14ac:dyDescent="0.25">
      <c r="A116" s="101"/>
      <c r="B116" s="52" t="s">
        <v>124</v>
      </c>
      <c r="C116" s="52"/>
      <c r="D116" s="53"/>
      <c r="E116" s="52"/>
      <c r="F116" s="46"/>
      <c r="G116" s="46"/>
      <c r="H116" s="46"/>
      <c r="I116" s="47"/>
      <c r="J116" s="48"/>
      <c r="K116" s="49"/>
      <c r="L116" s="50"/>
    </row>
    <row r="117" spans="1:12" s="32" customFormat="1" ht="33" customHeight="1" x14ac:dyDescent="0.25">
      <c r="A117" s="33" t="s">
        <v>162</v>
      </c>
      <c r="B117" s="34" t="s">
        <v>163</v>
      </c>
      <c r="C117" s="34" t="s">
        <v>23</v>
      </c>
      <c r="D117" s="35">
        <v>74</v>
      </c>
      <c r="E117" s="36"/>
      <c r="F117" s="37">
        <v>243000000</v>
      </c>
      <c r="G117" s="38">
        <v>35000000</v>
      </c>
      <c r="H117" s="38">
        <f>F117-G117</f>
        <v>208000000</v>
      </c>
      <c r="I117" s="39"/>
      <c r="J117" s="40"/>
      <c r="K117" s="41"/>
      <c r="L117" s="57" t="s">
        <v>137</v>
      </c>
    </row>
    <row r="118" spans="1:12" s="23" customFormat="1" ht="28.5" customHeight="1" x14ac:dyDescent="0.25">
      <c r="A118" s="348"/>
      <c r="B118" s="42" t="s">
        <v>95</v>
      </c>
      <c r="C118" s="43" t="s">
        <v>158</v>
      </c>
      <c r="D118" s="44" t="s">
        <v>152</v>
      </c>
      <c r="E118" s="43"/>
      <c r="F118" s="45"/>
      <c r="G118" s="46"/>
      <c r="H118" s="46"/>
      <c r="I118" s="47"/>
      <c r="J118" s="48"/>
      <c r="K118" s="49"/>
      <c r="L118" s="50"/>
    </row>
    <row r="119" spans="1:12" s="23" customFormat="1" ht="15" customHeight="1" x14ac:dyDescent="0.25">
      <c r="A119" s="349"/>
      <c r="B119" s="42" t="s">
        <v>98</v>
      </c>
      <c r="C119" s="43" t="s">
        <v>99</v>
      </c>
      <c r="D119" s="44" t="s">
        <v>100</v>
      </c>
      <c r="E119" s="43"/>
      <c r="F119" s="45"/>
      <c r="G119" s="46"/>
      <c r="H119" s="46"/>
      <c r="I119" s="47"/>
      <c r="J119" s="48"/>
      <c r="K119" s="49"/>
      <c r="L119" s="50"/>
    </row>
    <row r="120" spans="1:12" s="23" customFormat="1" ht="36" customHeight="1" x14ac:dyDescent="0.25">
      <c r="A120" s="349"/>
      <c r="B120" s="42" t="s">
        <v>101</v>
      </c>
      <c r="C120" s="43" t="s">
        <v>23</v>
      </c>
      <c r="D120" s="44">
        <v>74</v>
      </c>
      <c r="E120" s="43"/>
      <c r="F120" s="45"/>
      <c r="G120" s="46"/>
      <c r="H120" s="46"/>
      <c r="I120" s="47"/>
      <c r="J120" s="48"/>
      <c r="K120" s="49"/>
      <c r="L120" s="50"/>
    </row>
    <row r="121" spans="1:12" s="23" customFormat="1" ht="43.5" customHeight="1" x14ac:dyDescent="0.25">
      <c r="A121" s="349"/>
      <c r="B121" s="42" t="s">
        <v>102</v>
      </c>
      <c r="C121" s="43" t="s">
        <v>164</v>
      </c>
      <c r="D121" s="54">
        <v>1</v>
      </c>
      <c r="E121" s="55"/>
      <c r="F121" s="45"/>
      <c r="G121" s="46"/>
      <c r="H121" s="46"/>
      <c r="I121" s="47"/>
      <c r="J121" s="48"/>
      <c r="K121" s="49"/>
      <c r="L121" s="50"/>
    </row>
    <row r="122" spans="1:12" s="23" customFormat="1" ht="15" customHeight="1" x14ac:dyDescent="0.25">
      <c r="A122" s="350"/>
      <c r="B122" s="42" t="s">
        <v>104</v>
      </c>
      <c r="C122" s="43"/>
      <c r="D122" s="44"/>
      <c r="E122" s="43"/>
      <c r="F122" s="45"/>
      <c r="G122" s="46"/>
      <c r="H122" s="46"/>
      <c r="I122" s="47"/>
      <c r="J122" s="48"/>
      <c r="K122" s="49"/>
      <c r="L122" s="50"/>
    </row>
    <row r="123" spans="1:12" s="23" customFormat="1" ht="71.25" customHeight="1" x14ac:dyDescent="0.25">
      <c r="A123" s="101"/>
      <c r="B123" s="52" t="s">
        <v>124</v>
      </c>
      <c r="C123" s="52"/>
      <c r="D123" s="53"/>
      <c r="E123" s="52"/>
      <c r="F123" s="46"/>
      <c r="G123" s="46"/>
      <c r="H123" s="46"/>
      <c r="I123" s="47"/>
      <c r="J123" s="48"/>
      <c r="K123" s="49"/>
      <c r="L123" s="50"/>
    </row>
    <row r="124" spans="1:12" s="32" customFormat="1" ht="30" customHeight="1" x14ac:dyDescent="0.25">
      <c r="A124" s="24">
        <v>1.9</v>
      </c>
      <c r="B124" s="25" t="s">
        <v>76</v>
      </c>
      <c r="C124" s="25" t="s">
        <v>4</v>
      </c>
      <c r="D124" s="26">
        <v>54</v>
      </c>
      <c r="E124" s="25" t="s">
        <v>92</v>
      </c>
      <c r="F124" s="27">
        <f>SUM(F125:F152)</f>
        <v>1986000000</v>
      </c>
      <c r="G124" s="27">
        <f>SUM(G125:G152)</f>
        <v>180000000</v>
      </c>
      <c r="H124" s="27">
        <f>SUM(H125:H152)</f>
        <v>1806000000</v>
      </c>
      <c r="I124" s="28"/>
      <c r="J124" s="29"/>
      <c r="K124" s="30"/>
      <c r="L124" s="31"/>
    </row>
    <row r="125" spans="1:12" s="32" customFormat="1" ht="42" customHeight="1" x14ac:dyDescent="0.25">
      <c r="A125" s="33" t="s">
        <v>165</v>
      </c>
      <c r="B125" s="34" t="s">
        <v>166</v>
      </c>
      <c r="C125" s="34" t="s">
        <v>24</v>
      </c>
      <c r="D125" s="35">
        <v>2</v>
      </c>
      <c r="E125" s="36"/>
      <c r="F125" s="37">
        <v>580000000</v>
      </c>
      <c r="G125" s="38">
        <v>80000000</v>
      </c>
      <c r="H125" s="38">
        <f>F125-G125</f>
        <v>500000000</v>
      </c>
      <c r="I125" s="39"/>
      <c r="J125" s="40"/>
      <c r="K125" s="41"/>
      <c r="L125" s="31"/>
    </row>
    <row r="126" spans="1:12" s="23" customFormat="1" ht="27" customHeight="1" x14ac:dyDescent="0.25">
      <c r="A126" s="348"/>
      <c r="B126" s="42" t="s">
        <v>95</v>
      </c>
      <c r="C126" s="43" t="s">
        <v>167</v>
      </c>
      <c r="D126" s="44" t="s">
        <v>97</v>
      </c>
      <c r="E126" s="43"/>
      <c r="F126" s="45"/>
      <c r="G126" s="46"/>
      <c r="H126" s="46"/>
      <c r="I126" s="47"/>
      <c r="J126" s="48"/>
      <c r="K126" s="49"/>
      <c r="L126" s="50"/>
    </row>
    <row r="127" spans="1:12" s="23" customFormat="1" ht="15" customHeight="1" x14ac:dyDescent="0.25">
      <c r="A127" s="349"/>
      <c r="B127" s="42" t="s">
        <v>98</v>
      </c>
      <c r="C127" s="43"/>
      <c r="D127" s="44" t="s">
        <v>100</v>
      </c>
      <c r="E127" s="43"/>
      <c r="F127" s="45"/>
      <c r="G127" s="46"/>
      <c r="H127" s="46"/>
      <c r="I127" s="47"/>
      <c r="J127" s="48"/>
      <c r="K127" s="49"/>
      <c r="L127" s="50"/>
    </row>
    <row r="128" spans="1:12" s="23" customFormat="1" ht="40.5" customHeight="1" x14ac:dyDescent="0.25">
      <c r="A128" s="349"/>
      <c r="B128" s="42" t="s">
        <v>101</v>
      </c>
      <c r="C128" s="43" t="s">
        <v>24</v>
      </c>
      <c r="D128" s="44">
        <v>2</v>
      </c>
      <c r="E128" s="43"/>
      <c r="F128" s="45"/>
      <c r="G128" s="46"/>
      <c r="H128" s="46"/>
      <c r="I128" s="47"/>
      <c r="J128" s="48"/>
      <c r="K128" s="49"/>
      <c r="L128" s="50"/>
    </row>
    <row r="129" spans="1:12" s="23" customFormat="1" ht="15" customHeight="1" x14ac:dyDescent="0.25">
      <c r="A129" s="349"/>
      <c r="B129" s="42" t="s">
        <v>102</v>
      </c>
      <c r="C129" s="43"/>
      <c r="D129" s="44"/>
      <c r="E129" s="43"/>
      <c r="F129" s="45"/>
      <c r="G129" s="46"/>
      <c r="H129" s="46"/>
      <c r="I129" s="47"/>
      <c r="J129" s="48"/>
      <c r="K129" s="49"/>
      <c r="L129" s="50"/>
    </row>
    <row r="130" spans="1:12" s="23" customFormat="1" ht="15" customHeight="1" x14ac:dyDescent="0.25">
      <c r="A130" s="350"/>
      <c r="B130" s="42" t="s">
        <v>104</v>
      </c>
      <c r="C130" s="43"/>
      <c r="D130" s="44"/>
      <c r="E130" s="43"/>
      <c r="F130" s="45"/>
      <c r="G130" s="46"/>
      <c r="H130" s="46"/>
      <c r="I130" s="47"/>
      <c r="J130" s="48"/>
      <c r="K130" s="49"/>
      <c r="L130" s="50"/>
    </row>
    <row r="131" spans="1:12" s="23" customFormat="1" ht="85.5" customHeight="1" x14ac:dyDescent="0.25">
      <c r="A131" s="101"/>
      <c r="B131" s="52" t="s">
        <v>168</v>
      </c>
      <c r="C131" s="52"/>
      <c r="D131" s="53"/>
      <c r="E131" s="52"/>
      <c r="F131" s="46"/>
      <c r="G131" s="46"/>
      <c r="H131" s="46"/>
      <c r="I131" s="47"/>
      <c r="J131" s="48"/>
      <c r="K131" s="49"/>
      <c r="L131" s="50"/>
    </row>
    <row r="132" spans="1:12" s="32" customFormat="1" ht="58.5" customHeight="1" x14ac:dyDescent="0.25">
      <c r="A132" s="33" t="s">
        <v>169</v>
      </c>
      <c r="B132" s="34" t="s">
        <v>170</v>
      </c>
      <c r="C132" s="34" t="s">
        <v>77</v>
      </c>
      <c r="D132" s="35">
        <v>2</v>
      </c>
      <c r="E132" s="36"/>
      <c r="F132" s="37">
        <v>510000000</v>
      </c>
      <c r="G132" s="38">
        <v>100000000</v>
      </c>
      <c r="H132" s="38">
        <f>F132-G132</f>
        <v>410000000</v>
      </c>
      <c r="I132" s="39"/>
      <c r="J132" s="40"/>
      <c r="K132" s="41"/>
      <c r="L132" s="31"/>
    </row>
    <row r="133" spans="1:12" s="23" customFormat="1" ht="31.5" customHeight="1" x14ac:dyDescent="0.25">
      <c r="A133" s="348"/>
      <c r="B133" s="42" t="s">
        <v>95</v>
      </c>
      <c r="C133" s="43" t="s">
        <v>167</v>
      </c>
      <c r="D133" s="44" t="s">
        <v>97</v>
      </c>
      <c r="E133" s="43"/>
      <c r="F133" s="45"/>
      <c r="G133" s="46"/>
      <c r="H133" s="46"/>
      <c r="I133" s="47"/>
      <c r="J133" s="48"/>
      <c r="K133" s="49"/>
      <c r="L133" s="50"/>
    </row>
    <row r="134" spans="1:12" s="23" customFormat="1" ht="15" customHeight="1" x14ac:dyDescent="0.25">
      <c r="A134" s="349"/>
      <c r="B134" s="42" t="s">
        <v>98</v>
      </c>
      <c r="C134" s="43"/>
      <c r="D134" s="44" t="s">
        <v>100</v>
      </c>
      <c r="E134" s="43"/>
      <c r="F134" s="45"/>
      <c r="G134" s="46"/>
      <c r="H134" s="46"/>
      <c r="I134" s="47"/>
      <c r="J134" s="48"/>
      <c r="K134" s="49"/>
      <c r="L134" s="50"/>
    </row>
    <row r="135" spans="1:12" s="23" customFormat="1" ht="54.75" customHeight="1" x14ac:dyDescent="0.25">
      <c r="A135" s="349"/>
      <c r="B135" s="42" t="s">
        <v>101</v>
      </c>
      <c r="C135" s="43" t="s">
        <v>77</v>
      </c>
      <c r="D135" s="44">
        <v>2</v>
      </c>
      <c r="E135" s="43"/>
      <c r="F135" s="45"/>
      <c r="G135" s="46"/>
      <c r="H135" s="46"/>
      <c r="I135" s="47"/>
      <c r="J135" s="48"/>
      <c r="K135" s="49"/>
      <c r="L135" s="50"/>
    </row>
    <row r="136" spans="1:12" s="23" customFormat="1" ht="15" customHeight="1" x14ac:dyDescent="0.25">
      <c r="A136" s="349"/>
      <c r="B136" s="42" t="s">
        <v>102</v>
      </c>
      <c r="C136" s="43"/>
      <c r="D136" s="44"/>
      <c r="E136" s="43"/>
      <c r="F136" s="45"/>
      <c r="G136" s="46"/>
      <c r="H136" s="46"/>
      <c r="I136" s="47"/>
      <c r="J136" s="48"/>
      <c r="K136" s="49"/>
      <c r="L136" s="50"/>
    </row>
    <row r="137" spans="1:12" s="23" customFormat="1" ht="15" customHeight="1" x14ac:dyDescent="0.25">
      <c r="A137" s="350"/>
      <c r="B137" s="42" t="s">
        <v>104</v>
      </c>
      <c r="C137" s="43"/>
      <c r="D137" s="44"/>
      <c r="E137" s="43"/>
      <c r="F137" s="45"/>
      <c r="G137" s="46"/>
      <c r="H137" s="46"/>
      <c r="I137" s="47"/>
      <c r="J137" s="48"/>
      <c r="K137" s="49"/>
      <c r="L137" s="50"/>
    </row>
    <row r="138" spans="1:12" s="23" customFormat="1" ht="81" customHeight="1" x14ac:dyDescent="0.25">
      <c r="A138" s="101"/>
      <c r="B138" s="52" t="s">
        <v>171</v>
      </c>
      <c r="C138" s="52"/>
      <c r="D138" s="53"/>
      <c r="E138" s="52"/>
      <c r="F138" s="46"/>
      <c r="G138" s="46"/>
      <c r="H138" s="46"/>
      <c r="I138" s="47"/>
      <c r="J138" s="48"/>
      <c r="K138" s="49"/>
      <c r="L138" s="50"/>
    </row>
    <row r="139" spans="1:12" s="32" customFormat="1" ht="42.75" customHeight="1" x14ac:dyDescent="0.25">
      <c r="A139" s="33" t="s">
        <v>172</v>
      </c>
      <c r="B139" s="34" t="s">
        <v>173</v>
      </c>
      <c r="C139" s="34" t="s">
        <v>79</v>
      </c>
      <c r="D139" s="35">
        <v>1</v>
      </c>
      <c r="E139" s="36"/>
      <c r="F139" s="37">
        <v>216000000</v>
      </c>
      <c r="G139" s="38">
        <v>0</v>
      </c>
      <c r="H139" s="38">
        <f>F139-G139</f>
        <v>216000000</v>
      </c>
      <c r="I139" s="39"/>
      <c r="J139" s="40"/>
      <c r="K139" s="41"/>
      <c r="L139" s="31"/>
    </row>
    <row r="140" spans="1:12" s="23" customFormat="1" ht="27.75" customHeight="1" x14ac:dyDescent="0.25">
      <c r="A140" s="348"/>
      <c r="B140" s="42" t="s">
        <v>95</v>
      </c>
      <c r="C140" s="43" t="s">
        <v>167</v>
      </c>
      <c r="D140" s="44" t="s">
        <v>97</v>
      </c>
      <c r="E140" s="43"/>
      <c r="F140" s="45"/>
      <c r="G140" s="46"/>
      <c r="H140" s="46"/>
      <c r="I140" s="47"/>
      <c r="J140" s="48"/>
      <c r="K140" s="49"/>
      <c r="L140" s="50"/>
    </row>
    <row r="141" spans="1:12" s="23" customFormat="1" ht="15" customHeight="1" x14ac:dyDescent="0.25">
      <c r="A141" s="349"/>
      <c r="B141" s="42" t="s">
        <v>98</v>
      </c>
      <c r="C141" s="43"/>
      <c r="D141" s="44" t="s">
        <v>100</v>
      </c>
      <c r="E141" s="43"/>
      <c r="F141" s="45"/>
      <c r="G141" s="46"/>
      <c r="H141" s="46"/>
      <c r="I141" s="47"/>
      <c r="J141" s="48"/>
      <c r="K141" s="49"/>
      <c r="L141" s="50"/>
    </row>
    <row r="142" spans="1:12" s="23" customFormat="1" ht="42" customHeight="1" x14ac:dyDescent="0.25">
      <c r="A142" s="349"/>
      <c r="B142" s="42" t="s">
        <v>101</v>
      </c>
      <c r="C142" s="43" t="s">
        <v>79</v>
      </c>
      <c r="D142" s="44">
        <v>1</v>
      </c>
      <c r="E142" s="43"/>
      <c r="F142" s="45"/>
      <c r="G142" s="46"/>
      <c r="H142" s="46"/>
      <c r="I142" s="47"/>
      <c r="J142" s="48"/>
      <c r="K142" s="49"/>
      <c r="L142" s="50"/>
    </row>
    <row r="143" spans="1:12" s="23" customFormat="1" ht="15" customHeight="1" x14ac:dyDescent="0.25">
      <c r="A143" s="349"/>
      <c r="B143" s="42" t="s">
        <v>102</v>
      </c>
      <c r="C143" s="43"/>
      <c r="D143" s="44"/>
      <c r="E143" s="43"/>
      <c r="F143" s="45"/>
      <c r="G143" s="46"/>
      <c r="H143" s="46"/>
      <c r="I143" s="47"/>
      <c r="J143" s="48"/>
      <c r="K143" s="49"/>
      <c r="L143" s="50"/>
    </row>
    <row r="144" spans="1:12" s="23" customFormat="1" ht="15" customHeight="1" x14ac:dyDescent="0.25">
      <c r="A144" s="350"/>
      <c r="B144" s="42" t="s">
        <v>104</v>
      </c>
      <c r="C144" s="43"/>
      <c r="D144" s="44"/>
      <c r="E144" s="43"/>
      <c r="F144" s="45"/>
      <c r="G144" s="46"/>
      <c r="H144" s="46"/>
      <c r="I144" s="47"/>
      <c r="J144" s="48"/>
      <c r="K144" s="49"/>
      <c r="L144" s="50"/>
    </row>
    <row r="145" spans="1:13" s="23" customFormat="1" ht="79.5" customHeight="1" x14ac:dyDescent="0.25">
      <c r="A145" s="101"/>
      <c r="B145" s="52" t="s">
        <v>168</v>
      </c>
      <c r="C145" s="52"/>
      <c r="D145" s="53"/>
      <c r="E145" s="52"/>
      <c r="F145" s="46"/>
      <c r="G145" s="46"/>
      <c r="H145" s="46"/>
      <c r="I145" s="47"/>
      <c r="J145" s="48"/>
      <c r="K145" s="49"/>
      <c r="L145" s="50"/>
    </row>
    <row r="146" spans="1:13" s="32" customFormat="1" ht="36.75" customHeight="1" x14ac:dyDescent="0.25">
      <c r="A146" s="33" t="s">
        <v>174</v>
      </c>
      <c r="B146" s="34" t="s">
        <v>175</v>
      </c>
      <c r="C146" s="34" t="s">
        <v>78</v>
      </c>
      <c r="D146" s="35">
        <v>1</v>
      </c>
      <c r="E146" s="36"/>
      <c r="F146" s="37">
        <v>680000000</v>
      </c>
      <c r="G146" s="38">
        <v>0</v>
      </c>
      <c r="H146" s="38">
        <f>F146-G146</f>
        <v>680000000</v>
      </c>
      <c r="I146" s="39"/>
      <c r="J146" s="40"/>
      <c r="K146" s="41"/>
      <c r="L146" s="31"/>
    </row>
    <row r="147" spans="1:13" s="23" customFormat="1" ht="31.5" customHeight="1" x14ac:dyDescent="0.25">
      <c r="A147" s="348"/>
      <c r="B147" s="42" t="s">
        <v>95</v>
      </c>
      <c r="C147" s="43" t="s">
        <v>167</v>
      </c>
      <c r="D147" s="44" t="s">
        <v>97</v>
      </c>
      <c r="E147" s="43"/>
      <c r="F147" s="45"/>
      <c r="G147" s="46"/>
      <c r="H147" s="46"/>
      <c r="I147" s="47"/>
      <c r="J147" s="48"/>
      <c r="K147" s="49"/>
      <c r="L147" s="50"/>
    </row>
    <row r="148" spans="1:13" s="23" customFormat="1" ht="15" customHeight="1" x14ac:dyDescent="0.25">
      <c r="A148" s="349"/>
      <c r="B148" s="42" t="s">
        <v>98</v>
      </c>
      <c r="C148" s="43"/>
      <c r="D148" s="44" t="s">
        <v>100</v>
      </c>
      <c r="E148" s="43"/>
      <c r="F148" s="45"/>
      <c r="G148" s="46"/>
      <c r="H148" s="46"/>
      <c r="I148" s="47"/>
      <c r="J148" s="48"/>
      <c r="K148" s="49"/>
      <c r="L148" s="50"/>
    </row>
    <row r="149" spans="1:13" s="23" customFormat="1" ht="41.25" customHeight="1" x14ac:dyDescent="0.25">
      <c r="A149" s="349"/>
      <c r="B149" s="42" t="s">
        <v>101</v>
      </c>
      <c r="C149" s="43" t="s">
        <v>78</v>
      </c>
      <c r="D149" s="44">
        <v>1</v>
      </c>
      <c r="E149" s="43"/>
      <c r="F149" s="45"/>
      <c r="G149" s="46"/>
      <c r="H149" s="46"/>
      <c r="I149" s="47"/>
      <c r="J149" s="48"/>
      <c r="K149" s="49"/>
      <c r="L149" s="50"/>
    </row>
    <row r="150" spans="1:13" s="23" customFormat="1" ht="15" customHeight="1" x14ac:dyDescent="0.25">
      <c r="A150" s="349"/>
      <c r="B150" s="42" t="s">
        <v>102</v>
      </c>
      <c r="C150" s="43"/>
      <c r="D150" s="44"/>
      <c r="E150" s="43"/>
      <c r="F150" s="45"/>
      <c r="G150" s="46"/>
      <c r="H150" s="46"/>
      <c r="I150" s="47"/>
      <c r="J150" s="48"/>
      <c r="K150" s="49"/>
      <c r="L150" s="50"/>
    </row>
    <row r="151" spans="1:13" s="23" customFormat="1" ht="15" customHeight="1" x14ac:dyDescent="0.25">
      <c r="A151" s="350"/>
      <c r="B151" s="42" t="s">
        <v>104</v>
      </c>
      <c r="C151" s="43"/>
      <c r="D151" s="44"/>
      <c r="E151" s="43"/>
      <c r="F151" s="45"/>
      <c r="G151" s="46"/>
      <c r="H151" s="46"/>
      <c r="I151" s="47"/>
      <c r="J151" s="48"/>
      <c r="K151" s="49"/>
      <c r="L151" s="50"/>
    </row>
    <row r="152" spans="1:13" s="23" customFormat="1" ht="84" customHeight="1" x14ac:dyDescent="0.25">
      <c r="A152" s="101"/>
      <c r="B152" s="52" t="s">
        <v>168</v>
      </c>
      <c r="C152" s="52"/>
      <c r="D152" s="53"/>
      <c r="E152" s="52"/>
      <c r="F152" s="46"/>
      <c r="G152" s="46"/>
      <c r="H152" s="46"/>
      <c r="I152" s="47"/>
      <c r="J152" s="48"/>
      <c r="K152" s="49"/>
      <c r="L152" s="50"/>
    </row>
    <row r="153" spans="1:13" s="32" customFormat="1" ht="24" customHeight="1" x14ac:dyDescent="0.25">
      <c r="A153" s="68">
        <v>1.1000000000000001</v>
      </c>
      <c r="B153" s="69" t="s">
        <v>33</v>
      </c>
      <c r="C153" s="69" t="s">
        <v>34</v>
      </c>
      <c r="D153" s="70">
        <v>100</v>
      </c>
      <c r="E153" s="69" t="s">
        <v>92</v>
      </c>
      <c r="F153" s="71">
        <f>SUM(F154:F237)</f>
        <v>1960000000</v>
      </c>
      <c r="G153" s="71">
        <f>SUM(G154:G237)</f>
        <v>2015250000</v>
      </c>
      <c r="H153" s="71">
        <f>SUM(H154:H237)</f>
        <v>-55250000</v>
      </c>
      <c r="I153" s="28"/>
      <c r="J153" s="29"/>
      <c r="K153" s="30"/>
      <c r="L153" s="31"/>
    </row>
    <row r="154" spans="1:13" s="32" customFormat="1" ht="15" customHeight="1" x14ac:dyDescent="0.25">
      <c r="A154" s="33" t="s">
        <v>176</v>
      </c>
      <c r="B154" s="34" t="s">
        <v>177</v>
      </c>
      <c r="C154" s="34"/>
      <c r="D154" s="35"/>
      <c r="E154" s="36"/>
      <c r="F154" s="37">
        <v>8000000</v>
      </c>
      <c r="G154" s="38">
        <v>8000000</v>
      </c>
      <c r="H154" s="38">
        <f>F154-G154</f>
        <v>0</v>
      </c>
      <c r="I154" s="39"/>
      <c r="J154" s="40"/>
      <c r="K154" s="41"/>
      <c r="L154" s="31"/>
    </row>
    <row r="155" spans="1:13" s="23" customFormat="1" ht="24" customHeight="1" x14ac:dyDescent="0.25">
      <c r="A155" s="348"/>
      <c r="B155" s="42" t="s">
        <v>95</v>
      </c>
      <c r="C155" s="43" t="s">
        <v>178</v>
      </c>
      <c r="D155" s="44" t="s">
        <v>179</v>
      </c>
      <c r="E155" s="43"/>
      <c r="F155" s="45"/>
      <c r="G155" s="46"/>
      <c r="H155" s="46"/>
      <c r="I155" s="47"/>
      <c r="J155" s="48"/>
      <c r="K155" s="49"/>
      <c r="L155" s="50"/>
      <c r="M155" s="32"/>
    </row>
    <row r="156" spans="1:13" s="23" customFormat="1" ht="15" customHeight="1" x14ac:dyDescent="0.25">
      <c r="A156" s="349"/>
      <c r="B156" s="42" t="s">
        <v>98</v>
      </c>
      <c r="C156" s="43"/>
      <c r="D156" s="44" t="s">
        <v>100</v>
      </c>
      <c r="E156" s="43"/>
      <c r="F156" s="45"/>
      <c r="G156" s="46"/>
      <c r="H156" s="46"/>
      <c r="I156" s="47"/>
      <c r="J156" s="48"/>
      <c r="K156" s="49"/>
      <c r="L156" s="50"/>
      <c r="M156" s="32"/>
    </row>
    <row r="157" spans="1:13" s="23" customFormat="1" ht="15" customHeight="1" x14ac:dyDescent="0.25">
      <c r="A157" s="349"/>
      <c r="B157" s="42" t="s">
        <v>101</v>
      </c>
      <c r="C157" s="43"/>
      <c r="D157" s="44"/>
      <c r="E157" s="43"/>
      <c r="F157" s="45"/>
      <c r="G157" s="46"/>
      <c r="H157" s="46"/>
      <c r="I157" s="47"/>
      <c r="J157" s="48"/>
      <c r="K157" s="49"/>
      <c r="L157" s="50"/>
      <c r="M157" s="32"/>
    </row>
    <row r="158" spans="1:13" s="23" customFormat="1" ht="15" customHeight="1" x14ac:dyDescent="0.25">
      <c r="A158" s="349"/>
      <c r="B158" s="42" t="s">
        <v>102</v>
      </c>
      <c r="C158" s="43"/>
      <c r="D158" s="44"/>
      <c r="E158" s="43"/>
      <c r="F158" s="45"/>
      <c r="G158" s="46"/>
      <c r="H158" s="46"/>
      <c r="I158" s="47"/>
      <c r="J158" s="48"/>
      <c r="K158" s="49"/>
      <c r="L158" s="50"/>
      <c r="M158" s="32"/>
    </row>
    <row r="159" spans="1:13" s="23" customFormat="1" ht="15" customHeight="1" x14ac:dyDescent="0.25">
      <c r="A159" s="350"/>
      <c r="B159" s="42" t="s">
        <v>104</v>
      </c>
      <c r="C159" s="43"/>
      <c r="D159" s="44"/>
      <c r="E159" s="43"/>
      <c r="F159" s="45"/>
      <c r="G159" s="46"/>
      <c r="H159" s="46"/>
      <c r="I159" s="47"/>
      <c r="J159" s="48"/>
      <c r="K159" s="49"/>
      <c r="L159" s="50"/>
      <c r="M159" s="32"/>
    </row>
    <row r="160" spans="1:13" s="23" customFormat="1" ht="21" customHeight="1" x14ac:dyDescent="0.25">
      <c r="A160" s="101"/>
      <c r="B160" s="52" t="s">
        <v>180</v>
      </c>
      <c r="C160" s="52"/>
      <c r="D160" s="53"/>
      <c r="E160" s="52"/>
      <c r="F160" s="46"/>
      <c r="G160" s="46"/>
      <c r="H160" s="46"/>
      <c r="I160" s="47"/>
      <c r="J160" s="48"/>
      <c r="K160" s="49"/>
      <c r="L160" s="50"/>
      <c r="M160" s="32"/>
    </row>
    <row r="161" spans="1:12" s="32" customFormat="1" ht="15" customHeight="1" x14ac:dyDescent="0.25">
      <c r="A161" s="33" t="s">
        <v>181</v>
      </c>
      <c r="B161" s="34" t="s">
        <v>182</v>
      </c>
      <c r="C161" s="34" t="s">
        <v>40</v>
      </c>
      <c r="D161" s="35">
        <v>2200</v>
      </c>
      <c r="E161" s="36"/>
      <c r="F161" s="37">
        <v>18000000</v>
      </c>
      <c r="G161" s="38">
        <v>18000000</v>
      </c>
      <c r="H161" s="38">
        <f>F161-G161</f>
        <v>0</v>
      </c>
      <c r="I161" s="39"/>
      <c r="J161" s="40"/>
      <c r="K161" s="41"/>
      <c r="L161" s="31"/>
    </row>
    <row r="162" spans="1:12" s="23" customFormat="1" ht="15" customHeight="1" x14ac:dyDescent="0.25">
      <c r="A162" s="348"/>
      <c r="B162" s="42" t="s">
        <v>95</v>
      </c>
      <c r="C162" s="43" t="s">
        <v>178</v>
      </c>
      <c r="D162" s="44" t="s">
        <v>179</v>
      </c>
      <c r="E162" s="43"/>
      <c r="F162" s="45"/>
      <c r="G162" s="46"/>
      <c r="H162" s="46"/>
      <c r="I162" s="47"/>
      <c r="J162" s="48"/>
      <c r="K162" s="49"/>
      <c r="L162" s="50"/>
    </row>
    <row r="163" spans="1:12" s="23" customFormat="1" ht="15" customHeight="1" x14ac:dyDescent="0.25">
      <c r="A163" s="349"/>
      <c r="B163" s="42" t="s">
        <v>98</v>
      </c>
      <c r="C163" s="43" t="s">
        <v>99</v>
      </c>
      <c r="D163" s="44" t="s">
        <v>100</v>
      </c>
      <c r="E163" s="43"/>
      <c r="F163" s="45"/>
      <c r="G163" s="46"/>
      <c r="H163" s="46"/>
      <c r="I163" s="47"/>
      <c r="J163" s="48"/>
      <c r="K163" s="49"/>
      <c r="L163" s="50"/>
    </row>
    <row r="164" spans="1:12" s="23" customFormat="1" ht="18.75" customHeight="1" x14ac:dyDescent="0.25">
      <c r="A164" s="349"/>
      <c r="B164" s="42" t="s">
        <v>101</v>
      </c>
      <c r="C164" s="43" t="s">
        <v>40</v>
      </c>
      <c r="D164" s="44">
        <v>2200</v>
      </c>
      <c r="E164" s="43"/>
      <c r="F164" s="45"/>
      <c r="G164" s="46"/>
      <c r="H164" s="46"/>
      <c r="I164" s="47"/>
      <c r="J164" s="48"/>
      <c r="K164" s="49"/>
      <c r="L164" s="50"/>
    </row>
    <row r="165" spans="1:12" s="23" customFormat="1" ht="15" customHeight="1" x14ac:dyDescent="0.25">
      <c r="A165" s="349"/>
      <c r="B165" s="42" t="s">
        <v>102</v>
      </c>
      <c r="C165" s="43" t="s">
        <v>183</v>
      </c>
      <c r="D165" s="54">
        <v>1</v>
      </c>
      <c r="E165" s="55"/>
      <c r="F165" s="45"/>
      <c r="G165" s="46"/>
      <c r="H165" s="46"/>
      <c r="I165" s="47"/>
      <c r="J165" s="48"/>
      <c r="K165" s="49"/>
      <c r="L165" s="50"/>
    </row>
    <row r="166" spans="1:12" s="23" customFormat="1" ht="15" customHeight="1" x14ac:dyDescent="0.25">
      <c r="A166" s="350"/>
      <c r="B166" s="42" t="s">
        <v>104</v>
      </c>
      <c r="C166" s="43" t="s">
        <v>184</v>
      </c>
      <c r="D166" s="44"/>
      <c r="E166" s="43"/>
      <c r="F166" s="45"/>
      <c r="G166" s="46"/>
      <c r="H166" s="46"/>
      <c r="I166" s="47"/>
      <c r="J166" s="48"/>
      <c r="K166" s="49"/>
      <c r="L166" s="50"/>
    </row>
    <row r="167" spans="1:12" s="23" customFormat="1" ht="53.25" customHeight="1" x14ac:dyDescent="0.25">
      <c r="A167" s="101"/>
      <c r="B167" s="52" t="s">
        <v>185</v>
      </c>
      <c r="C167" s="52"/>
      <c r="D167" s="53"/>
      <c r="E167" s="52"/>
      <c r="F167" s="46"/>
      <c r="G167" s="46"/>
      <c r="H167" s="46"/>
      <c r="I167" s="47"/>
      <c r="J167" s="48"/>
      <c r="K167" s="49"/>
      <c r="L167" s="50"/>
    </row>
    <row r="168" spans="1:12" s="32" customFormat="1" ht="20.25" customHeight="1" x14ac:dyDescent="0.25">
      <c r="A168" s="33" t="s">
        <v>186</v>
      </c>
      <c r="B168" s="34" t="s">
        <v>187</v>
      </c>
      <c r="C168" s="34" t="s">
        <v>39</v>
      </c>
      <c r="D168" s="35">
        <v>12</v>
      </c>
      <c r="E168" s="36"/>
      <c r="F168" s="37">
        <v>303000000</v>
      </c>
      <c r="G168" s="38">
        <v>274450000</v>
      </c>
      <c r="H168" s="38">
        <f>F168-G168</f>
        <v>28550000</v>
      </c>
      <c r="I168" s="39"/>
      <c r="J168" s="40"/>
      <c r="K168" s="41"/>
      <c r="L168" s="31"/>
    </row>
    <row r="169" spans="1:12" s="23" customFormat="1" ht="15" customHeight="1" x14ac:dyDescent="0.25">
      <c r="A169" s="348"/>
      <c r="B169" s="42" t="s">
        <v>95</v>
      </c>
      <c r="C169" s="43" t="s">
        <v>178</v>
      </c>
      <c r="D169" s="44" t="s">
        <v>179</v>
      </c>
      <c r="E169" s="43"/>
      <c r="F169" s="45"/>
      <c r="G169" s="46"/>
      <c r="H169" s="46"/>
      <c r="I169" s="47"/>
      <c r="J169" s="48"/>
      <c r="K169" s="49"/>
      <c r="L169" s="50"/>
    </row>
    <row r="170" spans="1:12" s="23" customFormat="1" ht="15" customHeight="1" x14ac:dyDescent="0.25">
      <c r="A170" s="349"/>
      <c r="B170" s="42" t="s">
        <v>98</v>
      </c>
      <c r="C170" s="43" t="s">
        <v>99</v>
      </c>
      <c r="D170" s="44" t="s">
        <v>100</v>
      </c>
      <c r="E170" s="43"/>
      <c r="F170" s="45"/>
      <c r="G170" s="46"/>
      <c r="H170" s="46"/>
      <c r="I170" s="47"/>
      <c r="J170" s="48"/>
      <c r="K170" s="49"/>
      <c r="L170" s="50"/>
    </row>
    <row r="171" spans="1:12" s="23" customFormat="1" ht="15" customHeight="1" x14ac:dyDescent="0.25">
      <c r="A171" s="349"/>
      <c r="B171" s="42" t="s">
        <v>101</v>
      </c>
      <c r="C171" s="43" t="s">
        <v>39</v>
      </c>
      <c r="D171" s="44">
        <v>12</v>
      </c>
      <c r="E171" s="43"/>
      <c r="F171" s="45"/>
      <c r="G171" s="46"/>
      <c r="H171" s="46"/>
      <c r="I171" s="47"/>
      <c r="J171" s="48"/>
      <c r="K171" s="49"/>
      <c r="L171" s="50"/>
    </row>
    <row r="172" spans="1:12" s="23" customFormat="1" ht="15" customHeight="1" x14ac:dyDescent="0.25">
      <c r="A172" s="349"/>
      <c r="B172" s="42" t="s">
        <v>102</v>
      </c>
      <c r="C172" s="43" t="s">
        <v>188</v>
      </c>
      <c r="D172" s="54">
        <v>1</v>
      </c>
      <c r="E172" s="55"/>
      <c r="F172" s="45"/>
      <c r="G172" s="46"/>
      <c r="H172" s="46"/>
      <c r="I172" s="47"/>
      <c r="J172" s="48"/>
      <c r="K172" s="49"/>
      <c r="L172" s="50"/>
    </row>
    <row r="173" spans="1:12" s="23" customFormat="1" ht="15" customHeight="1" x14ac:dyDescent="0.25">
      <c r="A173" s="350"/>
      <c r="B173" s="42" t="s">
        <v>104</v>
      </c>
      <c r="C173" s="43" t="s">
        <v>184</v>
      </c>
      <c r="D173" s="44"/>
      <c r="E173" s="43"/>
      <c r="F173" s="45"/>
      <c r="G173" s="46"/>
      <c r="H173" s="46"/>
      <c r="I173" s="47"/>
      <c r="J173" s="48"/>
      <c r="K173" s="49"/>
      <c r="L173" s="50"/>
    </row>
    <row r="174" spans="1:12" s="23" customFormat="1" ht="81" customHeight="1" x14ac:dyDescent="0.25">
      <c r="A174" s="101"/>
      <c r="B174" s="52" t="s">
        <v>189</v>
      </c>
      <c r="C174" s="52"/>
      <c r="D174" s="53"/>
      <c r="E174" s="52"/>
      <c r="F174" s="46"/>
      <c r="G174" s="46"/>
      <c r="H174" s="46"/>
      <c r="I174" s="47"/>
      <c r="J174" s="48"/>
      <c r="K174" s="49"/>
      <c r="L174" s="50"/>
    </row>
    <row r="175" spans="1:12" s="32" customFormat="1" ht="30.75" customHeight="1" x14ac:dyDescent="0.25">
      <c r="A175" s="33" t="s">
        <v>190</v>
      </c>
      <c r="B175" s="34" t="s">
        <v>191</v>
      </c>
      <c r="C175" s="34" t="s">
        <v>13</v>
      </c>
      <c r="D175" s="35">
        <v>70</v>
      </c>
      <c r="E175" s="36"/>
      <c r="F175" s="37">
        <v>146000000</v>
      </c>
      <c r="G175" s="38">
        <v>0</v>
      </c>
      <c r="H175" s="38">
        <f>F175-G175</f>
        <v>146000000</v>
      </c>
      <c r="I175" s="39"/>
      <c r="J175" s="40"/>
      <c r="K175" s="41"/>
      <c r="L175" s="31" t="s">
        <v>192</v>
      </c>
    </row>
    <row r="176" spans="1:12" s="23" customFormat="1" ht="26.25" customHeight="1" x14ac:dyDescent="0.25">
      <c r="A176" s="348"/>
      <c r="B176" s="42" t="s">
        <v>95</v>
      </c>
      <c r="C176" s="43" t="s">
        <v>178</v>
      </c>
      <c r="D176" s="44" t="s">
        <v>179</v>
      </c>
      <c r="E176" s="43"/>
      <c r="F176" s="45"/>
      <c r="G176" s="46"/>
      <c r="H176" s="46"/>
      <c r="I176" s="47"/>
      <c r="J176" s="48"/>
      <c r="K176" s="49"/>
      <c r="L176" s="50"/>
    </row>
    <row r="177" spans="1:12" s="23" customFormat="1" ht="15" customHeight="1" x14ac:dyDescent="0.25">
      <c r="A177" s="349"/>
      <c r="B177" s="42" t="s">
        <v>98</v>
      </c>
      <c r="C177" s="43" t="s">
        <v>99</v>
      </c>
      <c r="D177" s="44" t="s">
        <v>100</v>
      </c>
      <c r="E177" s="43"/>
      <c r="F177" s="45"/>
      <c r="G177" s="46"/>
      <c r="H177" s="46"/>
      <c r="I177" s="47"/>
      <c r="J177" s="48"/>
      <c r="K177" s="49"/>
      <c r="L177" s="50"/>
    </row>
    <row r="178" spans="1:12" s="23" customFormat="1" ht="29.25" customHeight="1" x14ac:dyDescent="0.25">
      <c r="A178" s="349"/>
      <c r="B178" s="42" t="s">
        <v>101</v>
      </c>
      <c r="C178" s="43" t="s">
        <v>13</v>
      </c>
      <c r="D178" s="44">
        <v>70</v>
      </c>
      <c r="E178" s="43"/>
      <c r="F178" s="45"/>
      <c r="G178" s="46"/>
      <c r="H178" s="46"/>
      <c r="I178" s="47"/>
      <c r="J178" s="48"/>
      <c r="K178" s="49"/>
      <c r="L178" s="50"/>
    </row>
    <row r="179" spans="1:12" s="23" customFormat="1" ht="26.25" customHeight="1" x14ac:dyDescent="0.25">
      <c r="A179" s="349"/>
      <c r="B179" s="42" t="s">
        <v>102</v>
      </c>
      <c r="C179" s="43" t="s">
        <v>193</v>
      </c>
      <c r="D179" s="54">
        <v>1</v>
      </c>
      <c r="E179" s="55"/>
      <c r="F179" s="45"/>
      <c r="G179" s="46"/>
      <c r="H179" s="46"/>
      <c r="I179" s="47"/>
      <c r="J179" s="48"/>
      <c r="K179" s="49"/>
      <c r="L179" s="50"/>
    </row>
    <row r="180" spans="1:12" s="23" customFormat="1" ht="15" customHeight="1" x14ac:dyDescent="0.25">
      <c r="A180" s="350"/>
      <c r="B180" s="42" t="s">
        <v>104</v>
      </c>
      <c r="C180" s="43" t="s">
        <v>184</v>
      </c>
      <c r="D180" s="44"/>
      <c r="E180" s="43"/>
      <c r="F180" s="45"/>
      <c r="G180" s="46"/>
      <c r="H180" s="46"/>
      <c r="I180" s="47"/>
      <c r="J180" s="48"/>
      <c r="K180" s="49"/>
      <c r="L180" s="50"/>
    </row>
    <row r="181" spans="1:12" s="23" customFormat="1" ht="69" customHeight="1" x14ac:dyDescent="0.25">
      <c r="A181" s="101"/>
      <c r="B181" s="52" t="s">
        <v>189</v>
      </c>
      <c r="C181" s="52"/>
      <c r="D181" s="53"/>
      <c r="E181" s="52"/>
      <c r="F181" s="46"/>
      <c r="G181" s="46"/>
      <c r="H181" s="46"/>
      <c r="I181" s="47"/>
      <c r="J181" s="48"/>
      <c r="K181" s="49"/>
      <c r="L181" s="50"/>
    </row>
    <row r="182" spans="1:12" s="32" customFormat="1" ht="53.25" customHeight="1" x14ac:dyDescent="0.25">
      <c r="A182" s="33" t="s">
        <v>194</v>
      </c>
      <c r="B182" s="34" t="s">
        <v>195</v>
      </c>
      <c r="C182" s="34" t="s">
        <v>38</v>
      </c>
      <c r="D182" s="35">
        <v>12</v>
      </c>
      <c r="E182" s="36"/>
      <c r="F182" s="37">
        <v>723000000</v>
      </c>
      <c r="G182" s="38">
        <v>837800000</v>
      </c>
      <c r="H182" s="38">
        <f>F182-G182</f>
        <v>-114800000</v>
      </c>
      <c r="I182" s="39"/>
      <c r="J182" s="40"/>
      <c r="K182" s="41"/>
      <c r="L182" s="50" t="s">
        <v>196</v>
      </c>
    </row>
    <row r="183" spans="1:12" s="23" customFormat="1" ht="25.5" customHeight="1" x14ac:dyDescent="0.25">
      <c r="A183" s="348"/>
      <c r="B183" s="42" t="s">
        <v>95</v>
      </c>
      <c r="C183" s="43" t="s">
        <v>178</v>
      </c>
      <c r="D183" s="44" t="s">
        <v>179</v>
      </c>
      <c r="E183" s="43"/>
      <c r="F183" s="45"/>
      <c r="G183" s="46"/>
      <c r="H183" s="46"/>
      <c r="I183" s="47"/>
      <c r="J183" s="48"/>
      <c r="K183" s="49"/>
      <c r="L183" s="50"/>
    </row>
    <row r="184" spans="1:12" s="23" customFormat="1" ht="15" customHeight="1" x14ac:dyDescent="0.25">
      <c r="A184" s="349"/>
      <c r="B184" s="42" t="s">
        <v>98</v>
      </c>
      <c r="C184" s="43" t="s">
        <v>99</v>
      </c>
      <c r="D184" s="44" t="s">
        <v>100</v>
      </c>
      <c r="E184" s="43"/>
      <c r="F184" s="45"/>
      <c r="G184" s="46"/>
      <c r="H184" s="46"/>
      <c r="I184" s="47"/>
      <c r="J184" s="48"/>
      <c r="K184" s="49"/>
      <c r="L184" s="50"/>
    </row>
    <row r="185" spans="1:12" s="23" customFormat="1" ht="39.75" customHeight="1" x14ac:dyDescent="0.25">
      <c r="A185" s="349"/>
      <c r="B185" s="42" t="s">
        <v>101</v>
      </c>
      <c r="C185" s="43" t="s">
        <v>38</v>
      </c>
      <c r="D185" s="44">
        <v>12</v>
      </c>
      <c r="E185" s="43"/>
      <c r="F185" s="45"/>
      <c r="G185" s="46"/>
      <c r="H185" s="46"/>
      <c r="I185" s="47"/>
      <c r="J185" s="48"/>
      <c r="K185" s="49"/>
      <c r="L185" s="50"/>
    </row>
    <row r="186" spans="1:12" s="23" customFormat="1" ht="29.25" customHeight="1" x14ac:dyDescent="0.25">
      <c r="A186" s="349"/>
      <c r="B186" s="42" t="s">
        <v>102</v>
      </c>
      <c r="C186" s="43" t="s">
        <v>197</v>
      </c>
      <c r="D186" s="54">
        <v>1</v>
      </c>
      <c r="E186" s="55"/>
      <c r="F186" s="45"/>
      <c r="G186" s="46"/>
      <c r="H186" s="46"/>
      <c r="I186" s="47"/>
      <c r="J186" s="48"/>
      <c r="K186" s="49"/>
      <c r="L186" s="50"/>
    </row>
    <row r="187" spans="1:12" s="23" customFormat="1" ht="15" customHeight="1" x14ac:dyDescent="0.25">
      <c r="A187" s="350"/>
      <c r="B187" s="42" t="s">
        <v>104</v>
      </c>
      <c r="C187" s="43" t="s">
        <v>184</v>
      </c>
      <c r="D187" s="44"/>
      <c r="E187" s="43"/>
      <c r="F187" s="45"/>
      <c r="G187" s="46"/>
      <c r="H187" s="46"/>
      <c r="I187" s="47"/>
      <c r="J187" s="48"/>
      <c r="K187" s="49"/>
      <c r="L187" s="50"/>
    </row>
    <row r="188" spans="1:12" s="23" customFormat="1" ht="78.75" customHeight="1" x14ac:dyDescent="0.25">
      <c r="A188" s="101"/>
      <c r="B188" s="52" t="s">
        <v>189</v>
      </c>
      <c r="C188" s="52"/>
      <c r="D188" s="53"/>
      <c r="E188" s="52"/>
      <c r="F188" s="46"/>
      <c r="G188" s="46"/>
      <c r="H188" s="46"/>
      <c r="I188" s="47"/>
      <c r="J188" s="48"/>
      <c r="K188" s="49"/>
      <c r="L188" s="50"/>
    </row>
    <row r="189" spans="1:12" s="32" customFormat="1" ht="27.75" customHeight="1" x14ac:dyDescent="0.25">
      <c r="A189" s="33" t="s">
        <v>198</v>
      </c>
      <c r="B189" s="34" t="s">
        <v>199</v>
      </c>
      <c r="C189" s="34" t="s">
        <v>35</v>
      </c>
      <c r="D189" s="35">
        <v>12</v>
      </c>
      <c r="E189" s="36"/>
      <c r="F189" s="37">
        <v>55000000</v>
      </c>
      <c r="G189" s="38">
        <v>55000000</v>
      </c>
      <c r="H189" s="38">
        <f>F189-G189</f>
        <v>0</v>
      </c>
      <c r="I189" s="39"/>
      <c r="J189" s="40"/>
      <c r="K189" s="41"/>
      <c r="L189" s="31" t="s">
        <v>109</v>
      </c>
    </row>
    <row r="190" spans="1:12" s="23" customFormat="1" ht="28.5" customHeight="1" x14ac:dyDescent="0.25">
      <c r="A190" s="348"/>
      <c r="B190" s="42" t="s">
        <v>95</v>
      </c>
      <c r="C190" s="43" t="s">
        <v>178</v>
      </c>
      <c r="D190" s="44" t="s">
        <v>179</v>
      </c>
      <c r="E190" s="43"/>
      <c r="F190" s="45"/>
      <c r="G190" s="46"/>
      <c r="H190" s="46"/>
      <c r="I190" s="47"/>
      <c r="J190" s="48"/>
      <c r="K190" s="49"/>
      <c r="L190" s="50"/>
    </row>
    <row r="191" spans="1:12" s="23" customFormat="1" ht="15" customHeight="1" x14ac:dyDescent="0.25">
      <c r="A191" s="349"/>
      <c r="B191" s="42" t="s">
        <v>98</v>
      </c>
      <c r="C191" s="43" t="s">
        <v>99</v>
      </c>
      <c r="D191" s="44" t="s">
        <v>100</v>
      </c>
      <c r="E191" s="43"/>
      <c r="F191" s="45"/>
      <c r="G191" s="46"/>
      <c r="H191" s="46"/>
      <c r="I191" s="47"/>
      <c r="J191" s="48"/>
      <c r="K191" s="49"/>
      <c r="L191" s="50"/>
    </row>
    <row r="192" spans="1:12" s="23" customFormat="1" ht="30.75" customHeight="1" x14ac:dyDescent="0.25">
      <c r="A192" s="349"/>
      <c r="B192" s="42" t="s">
        <v>101</v>
      </c>
      <c r="C192" s="43" t="s">
        <v>35</v>
      </c>
      <c r="D192" s="44">
        <v>12</v>
      </c>
      <c r="E192" s="43"/>
      <c r="F192" s="45"/>
      <c r="G192" s="46"/>
      <c r="H192" s="46"/>
      <c r="I192" s="47"/>
      <c r="J192" s="48"/>
      <c r="K192" s="49"/>
      <c r="L192" s="50"/>
    </row>
    <row r="193" spans="1:12" s="23" customFormat="1" ht="15" customHeight="1" x14ac:dyDescent="0.25">
      <c r="A193" s="349"/>
      <c r="B193" s="42" t="s">
        <v>102</v>
      </c>
      <c r="C193" s="43" t="s">
        <v>200</v>
      </c>
      <c r="D193" s="54">
        <v>1</v>
      </c>
      <c r="E193" s="55"/>
      <c r="F193" s="45"/>
      <c r="G193" s="46"/>
      <c r="H193" s="46"/>
      <c r="I193" s="47"/>
      <c r="J193" s="48"/>
      <c r="K193" s="49"/>
      <c r="L193" s="50"/>
    </row>
    <row r="194" spans="1:12" s="23" customFormat="1" ht="15" customHeight="1" x14ac:dyDescent="0.25">
      <c r="A194" s="350"/>
      <c r="B194" s="42" t="s">
        <v>104</v>
      </c>
      <c r="C194" s="43" t="s">
        <v>184</v>
      </c>
      <c r="D194" s="44"/>
      <c r="E194" s="43"/>
      <c r="F194" s="45"/>
      <c r="G194" s="46"/>
      <c r="H194" s="46"/>
      <c r="I194" s="47"/>
      <c r="J194" s="48"/>
      <c r="K194" s="49"/>
      <c r="L194" s="50"/>
    </row>
    <row r="195" spans="1:12" s="23" customFormat="1" ht="70.5" customHeight="1" x14ac:dyDescent="0.25">
      <c r="A195" s="101"/>
      <c r="B195" s="52" t="s">
        <v>189</v>
      </c>
      <c r="C195" s="52"/>
      <c r="D195" s="53"/>
      <c r="E195" s="52"/>
      <c r="F195" s="46"/>
      <c r="G195" s="46"/>
      <c r="H195" s="46"/>
      <c r="I195" s="47"/>
      <c r="J195" s="48"/>
      <c r="K195" s="49"/>
      <c r="L195" s="50"/>
    </row>
    <row r="196" spans="1:12" s="32" customFormat="1" ht="30.75" customHeight="1" x14ac:dyDescent="0.25">
      <c r="A196" s="33" t="s">
        <v>201</v>
      </c>
      <c r="B196" s="34" t="s">
        <v>202</v>
      </c>
      <c r="C196" s="34" t="s">
        <v>36</v>
      </c>
      <c r="D196" s="35">
        <v>1</v>
      </c>
      <c r="E196" s="36"/>
      <c r="F196" s="37">
        <v>51000000</v>
      </c>
      <c r="G196" s="38">
        <v>75000000</v>
      </c>
      <c r="H196" s="38">
        <f>F196-G196</f>
        <v>-24000000</v>
      </c>
      <c r="I196" s="39"/>
      <c r="J196" s="40"/>
      <c r="K196" s="41"/>
      <c r="L196" s="31"/>
    </row>
    <row r="197" spans="1:12" s="23" customFormat="1" ht="29.25" customHeight="1" x14ac:dyDescent="0.25">
      <c r="A197" s="348"/>
      <c r="B197" s="42" t="s">
        <v>95</v>
      </c>
      <c r="C197" s="43" t="s">
        <v>178</v>
      </c>
      <c r="D197" s="44" t="s">
        <v>179</v>
      </c>
      <c r="E197" s="43"/>
      <c r="F197" s="45"/>
      <c r="G197" s="46"/>
      <c r="H197" s="46"/>
      <c r="I197" s="47"/>
      <c r="J197" s="48"/>
      <c r="K197" s="49"/>
      <c r="L197" s="50"/>
    </row>
    <row r="198" spans="1:12" s="23" customFormat="1" ht="15" customHeight="1" x14ac:dyDescent="0.25">
      <c r="A198" s="349"/>
      <c r="B198" s="42" t="s">
        <v>98</v>
      </c>
      <c r="C198" s="43" t="s">
        <v>99</v>
      </c>
      <c r="D198" s="44" t="s">
        <v>100</v>
      </c>
      <c r="E198" s="43"/>
      <c r="F198" s="45"/>
      <c r="G198" s="46"/>
      <c r="H198" s="46"/>
      <c r="I198" s="47"/>
      <c r="J198" s="48"/>
      <c r="K198" s="49"/>
      <c r="L198" s="50"/>
    </row>
    <row r="199" spans="1:12" s="23" customFormat="1" ht="27.75" customHeight="1" x14ac:dyDescent="0.25">
      <c r="A199" s="349"/>
      <c r="B199" s="42" t="s">
        <v>101</v>
      </c>
      <c r="C199" s="43" t="s">
        <v>36</v>
      </c>
      <c r="D199" s="44">
        <v>1</v>
      </c>
      <c r="E199" s="43"/>
      <c r="F199" s="45"/>
      <c r="G199" s="46"/>
      <c r="H199" s="46"/>
      <c r="I199" s="47"/>
      <c r="J199" s="48"/>
      <c r="K199" s="49"/>
      <c r="L199" s="50"/>
    </row>
    <row r="200" spans="1:12" s="23" customFormat="1" ht="24" customHeight="1" x14ac:dyDescent="0.25">
      <c r="A200" s="349"/>
      <c r="B200" s="42" t="s">
        <v>102</v>
      </c>
      <c r="C200" s="43" t="s">
        <v>5</v>
      </c>
      <c r="D200" s="54">
        <v>1</v>
      </c>
      <c r="E200" s="55"/>
      <c r="F200" s="45"/>
      <c r="G200" s="46"/>
      <c r="H200" s="46"/>
      <c r="I200" s="47"/>
      <c r="J200" s="48"/>
      <c r="K200" s="49"/>
      <c r="L200" s="50"/>
    </row>
    <row r="201" spans="1:12" s="23" customFormat="1" ht="15" customHeight="1" x14ac:dyDescent="0.25">
      <c r="A201" s="350"/>
      <c r="B201" s="42" t="s">
        <v>104</v>
      </c>
      <c r="C201" s="43" t="s">
        <v>184</v>
      </c>
      <c r="D201" s="44"/>
      <c r="E201" s="43"/>
      <c r="F201" s="45"/>
      <c r="G201" s="46"/>
      <c r="H201" s="46"/>
      <c r="I201" s="47"/>
      <c r="J201" s="48"/>
      <c r="K201" s="49"/>
      <c r="L201" s="50"/>
    </row>
    <row r="202" spans="1:12" s="23" customFormat="1" ht="15" customHeight="1" x14ac:dyDescent="0.25">
      <c r="A202" s="101"/>
      <c r="B202" s="52" t="s">
        <v>203</v>
      </c>
      <c r="C202" s="52"/>
      <c r="D202" s="53"/>
      <c r="E202" s="52"/>
      <c r="F202" s="46"/>
      <c r="G202" s="46"/>
      <c r="H202" s="46"/>
      <c r="I202" s="47"/>
      <c r="J202" s="48"/>
      <c r="K202" s="49"/>
      <c r="L202" s="50"/>
    </row>
    <row r="203" spans="1:12" s="32" customFormat="1" ht="41.25" customHeight="1" x14ac:dyDescent="0.25">
      <c r="A203" s="33" t="s">
        <v>204</v>
      </c>
      <c r="B203" s="34" t="s">
        <v>205</v>
      </c>
      <c r="C203" s="34" t="s">
        <v>41</v>
      </c>
      <c r="D203" s="35">
        <v>12</v>
      </c>
      <c r="E203" s="36"/>
      <c r="F203" s="37">
        <v>18000000</v>
      </c>
      <c r="G203" s="38">
        <v>18000000</v>
      </c>
      <c r="H203" s="38">
        <f>F203-G203</f>
        <v>0</v>
      </c>
      <c r="I203" s="39"/>
      <c r="J203" s="40"/>
      <c r="K203" s="41"/>
      <c r="L203" s="31"/>
    </row>
    <row r="204" spans="1:12" s="23" customFormat="1" ht="24" customHeight="1" x14ac:dyDescent="0.25">
      <c r="A204" s="348"/>
      <c r="B204" s="42" t="s">
        <v>95</v>
      </c>
      <c r="C204" s="43" t="s">
        <v>178</v>
      </c>
      <c r="D204" s="44" t="s">
        <v>179</v>
      </c>
      <c r="E204" s="43"/>
      <c r="F204" s="45"/>
      <c r="G204" s="46"/>
      <c r="H204" s="46"/>
      <c r="I204" s="47"/>
      <c r="J204" s="48"/>
      <c r="K204" s="49"/>
      <c r="L204" s="50"/>
    </row>
    <row r="205" spans="1:12" s="23" customFormat="1" ht="15" customHeight="1" x14ac:dyDescent="0.25">
      <c r="A205" s="349"/>
      <c r="B205" s="42" t="s">
        <v>98</v>
      </c>
      <c r="C205" s="43" t="s">
        <v>99</v>
      </c>
      <c r="D205" s="44" t="s">
        <v>100</v>
      </c>
      <c r="E205" s="43"/>
      <c r="F205" s="45"/>
      <c r="G205" s="46"/>
      <c r="H205" s="46"/>
      <c r="I205" s="47"/>
      <c r="J205" s="48"/>
      <c r="K205" s="49"/>
      <c r="L205" s="50"/>
    </row>
    <row r="206" spans="1:12" s="23" customFormat="1" ht="47.25" customHeight="1" x14ac:dyDescent="0.25">
      <c r="A206" s="349"/>
      <c r="B206" s="42" t="s">
        <v>101</v>
      </c>
      <c r="C206" s="43" t="s">
        <v>41</v>
      </c>
      <c r="D206" s="44">
        <v>12</v>
      </c>
      <c r="E206" s="43"/>
      <c r="F206" s="45"/>
      <c r="G206" s="46"/>
      <c r="H206" s="46"/>
      <c r="I206" s="47"/>
      <c r="J206" s="48"/>
      <c r="K206" s="49"/>
      <c r="L206" s="50"/>
    </row>
    <row r="207" spans="1:12" s="23" customFormat="1" ht="29.25" customHeight="1" x14ac:dyDescent="0.25">
      <c r="A207" s="349"/>
      <c r="B207" s="42" t="s">
        <v>102</v>
      </c>
      <c r="C207" s="43" t="s">
        <v>206</v>
      </c>
      <c r="D207" s="54">
        <v>1</v>
      </c>
      <c r="E207" s="55"/>
      <c r="F207" s="45"/>
      <c r="G207" s="46"/>
      <c r="H207" s="46"/>
      <c r="I207" s="47"/>
      <c r="J207" s="48"/>
      <c r="K207" s="49"/>
      <c r="L207" s="50"/>
    </row>
    <row r="208" spans="1:12" s="23" customFormat="1" ht="16.5" customHeight="1" x14ac:dyDescent="0.25">
      <c r="A208" s="350"/>
      <c r="B208" s="42" t="s">
        <v>104</v>
      </c>
      <c r="C208" s="43" t="s">
        <v>184</v>
      </c>
      <c r="D208" s="44"/>
      <c r="E208" s="43"/>
      <c r="F208" s="45"/>
      <c r="G208" s="46"/>
      <c r="H208" s="46"/>
      <c r="I208" s="47"/>
      <c r="J208" s="48"/>
      <c r="K208" s="49"/>
      <c r="L208" s="50"/>
    </row>
    <row r="209" spans="1:12" s="23" customFormat="1" ht="72" customHeight="1" x14ac:dyDescent="0.25">
      <c r="A209" s="101"/>
      <c r="B209" s="52" t="s">
        <v>203</v>
      </c>
      <c r="C209" s="52"/>
      <c r="D209" s="53"/>
      <c r="E209" s="52"/>
      <c r="F209" s="46"/>
      <c r="G209" s="46"/>
      <c r="H209" s="46"/>
      <c r="I209" s="47"/>
      <c r="J209" s="48"/>
      <c r="K209" s="49"/>
      <c r="L209" s="50"/>
    </row>
    <row r="210" spans="1:12" s="32" customFormat="1" ht="30.75" customHeight="1" x14ac:dyDescent="0.25">
      <c r="A210" s="33" t="s">
        <v>207</v>
      </c>
      <c r="B210" s="34" t="s">
        <v>208</v>
      </c>
      <c r="C210" s="34" t="s">
        <v>14</v>
      </c>
      <c r="D210" s="35">
        <v>6</v>
      </c>
      <c r="E210" s="36"/>
      <c r="F210" s="37">
        <v>42000000</v>
      </c>
      <c r="G210" s="38">
        <v>40000000</v>
      </c>
      <c r="H210" s="38">
        <f>F210-G210</f>
        <v>2000000</v>
      </c>
      <c r="I210" s="39"/>
      <c r="J210" s="40"/>
      <c r="K210" s="41"/>
      <c r="L210" s="31" t="s">
        <v>209</v>
      </c>
    </row>
    <row r="211" spans="1:12" s="23" customFormat="1" ht="26.25" customHeight="1" x14ac:dyDescent="0.25">
      <c r="A211" s="348"/>
      <c r="B211" s="42" t="s">
        <v>95</v>
      </c>
      <c r="C211" s="43" t="s">
        <v>178</v>
      </c>
      <c r="D211" s="44" t="s">
        <v>179</v>
      </c>
      <c r="E211" s="43"/>
      <c r="F211" s="45"/>
      <c r="G211" s="46"/>
      <c r="H211" s="46"/>
      <c r="I211" s="47"/>
      <c r="J211" s="48"/>
      <c r="K211" s="49"/>
      <c r="L211" s="50"/>
    </row>
    <row r="212" spans="1:12" s="23" customFormat="1" ht="15" customHeight="1" x14ac:dyDescent="0.25">
      <c r="A212" s="349"/>
      <c r="B212" s="42" t="s">
        <v>98</v>
      </c>
      <c r="C212" s="43" t="s">
        <v>99</v>
      </c>
      <c r="D212" s="44" t="s">
        <v>100</v>
      </c>
      <c r="E212" s="43"/>
      <c r="F212" s="45"/>
      <c r="G212" s="46"/>
      <c r="H212" s="46"/>
      <c r="I212" s="47"/>
      <c r="J212" s="48"/>
      <c r="K212" s="49"/>
      <c r="L212" s="50"/>
    </row>
    <row r="213" spans="1:12" s="23" customFormat="1" ht="31.5" customHeight="1" x14ac:dyDescent="0.25">
      <c r="A213" s="349"/>
      <c r="B213" s="42" t="s">
        <v>101</v>
      </c>
      <c r="C213" s="43" t="s">
        <v>14</v>
      </c>
      <c r="D213" s="44">
        <v>6</v>
      </c>
      <c r="E213" s="43"/>
      <c r="F213" s="45"/>
      <c r="G213" s="46"/>
      <c r="H213" s="46"/>
      <c r="I213" s="47"/>
      <c r="J213" s="48"/>
      <c r="K213" s="49"/>
      <c r="L213" s="50"/>
    </row>
    <row r="214" spans="1:12" s="23" customFormat="1" ht="28.5" customHeight="1" x14ac:dyDescent="0.25">
      <c r="A214" s="349"/>
      <c r="B214" s="42" t="s">
        <v>102</v>
      </c>
      <c r="C214" s="43" t="s">
        <v>210</v>
      </c>
      <c r="D214" s="54">
        <v>1</v>
      </c>
      <c r="E214" s="55"/>
      <c r="F214" s="45"/>
      <c r="G214" s="46"/>
      <c r="H214" s="46"/>
      <c r="I214" s="47"/>
      <c r="J214" s="48"/>
      <c r="K214" s="49"/>
      <c r="L214" s="50"/>
    </row>
    <row r="215" spans="1:12" s="23" customFormat="1" ht="15" customHeight="1" x14ac:dyDescent="0.25">
      <c r="A215" s="350"/>
      <c r="B215" s="42" t="s">
        <v>104</v>
      </c>
      <c r="C215" s="43" t="s">
        <v>184</v>
      </c>
      <c r="D215" s="44"/>
      <c r="E215" s="43"/>
      <c r="F215" s="45"/>
      <c r="G215" s="46"/>
      <c r="H215" s="46"/>
      <c r="I215" s="47"/>
      <c r="J215" s="48"/>
      <c r="K215" s="49"/>
      <c r="L215" s="50"/>
    </row>
    <row r="216" spans="1:12" s="23" customFormat="1" ht="74.25" customHeight="1" x14ac:dyDescent="0.25">
      <c r="A216" s="101"/>
      <c r="B216" s="52" t="s">
        <v>211</v>
      </c>
      <c r="C216" s="52"/>
      <c r="D216" s="53"/>
      <c r="E216" s="52"/>
      <c r="F216" s="46"/>
      <c r="G216" s="46"/>
      <c r="H216" s="46"/>
      <c r="I216" s="47"/>
      <c r="J216" s="48"/>
      <c r="K216" s="49"/>
      <c r="L216" s="50"/>
    </row>
    <row r="217" spans="1:12" s="32" customFormat="1" ht="29.25" customHeight="1" x14ac:dyDescent="0.25">
      <c r="A217" s="33" t="s">
        <v>212</v>
      </c>
      <c r="B217" s="34" t="s">
        <v>213</v>
      </c>
      <c r="C217" s="34" t="s">
        <v>42</v>
      </c>
      <c r="D217" s="35">
        <v>12</v>
      </c>
      <c r="E217" s="36"/>
      <c r="F217" s="37">
        <v>42000000</v>
      </c>
      <c r="G217" s="38">
        <v>75000000</v>
      </c>
      <c r="H217" s="38">
        <f>F217-G217</f>
        <v>-33000000</v>
      </c>
      <c r="I217" s="39"/>
      <c r="J217" s="40"/>
      <c r="K217" s="41"/>
      <c r="L217" s="31"/>
    </row>
    <row r="218" spans="1:12" s="23" customFormat="1" ht="24.75" customHeight="1" x14ac:dyDescent="0.25">
      <c r="A218" s="348"/>
      <c r="B218" s="42" t="s">
        <v>95</v>
      </c>
      <c r="C218" s="43" t="s">
        <v>178</v>
      </c>
      <c r="D218" s="44" t="s">
        <v>179</v>
      </c>
      <c r="E218" s="43"/>
      <c r="F218" s="45"/>
      <c r="G218" s="46"/>
      <c r="H218" s="46"/>
      <c r="I218" s="47"/>
      <c r="J218" s="48"/>
      <c r="K218" s="49"/>
      <c r="L218" s="50"/>
    </row>
    <row r="219" spans="1:12" s="23" customFormat="1" ht="15" customHeight="1" x14ac:dyDescent="0.25">
      <c r="A219" s="349"/>
      <c r="B219" s="42" t="s">
        <v>98</v>
      </c>
      <c r="C219" s="43" t="s">
        <v>99</v>
      </c>
      <c r="D219" s="44" t="s">
        <v>100</v>
      </c>
      <c r="E219" s="43"/>
      <c r="F219" s="45"/>
      <c r="G219" s="46"/>
      <c r="H219" s="46"/>
      <c r="I219" s="47"/>
      <c r="J219" s="48"/>
      <c r="K219" s="49"/>
      <c r="L219" s="50"/>
    </row>
    <row r="220" spans="1:12" s="23" customFormat="1" ht="28.5" customHeight="1" x14ac:dyDescent="0.25">
      <c r="A220" s="349"/>
      <c r="B220" s="42" t="s">
        <v>101</v>
      </c>
      <c r="C220" s="43" t="s">
        <v>42</v>
      </c>
      <c r="D220" s="44">
        <v>12</v>
      </c>
      <c r="E220" s="43"/>
      <c r="F220" s="45"/>
      <c r="G220" s="46"/>
      <c r="H220" s="46"/>
      <c r="I220" s="47"/>
      <c r="J220" s="48"/>
      <c r="K220" s="49"/>
      <c r="L220" s="50"/>
    </row>
    <row r="221" spans="1:12" s="23" customFormat="1" ht="15" customHeight="1" x14ac:dyDescent="0.25">
      <c r="A221" s="349"/>
      <c r="B221" s="42" t="s">
        <v>102</v>
      </c>
      <c r="C221" s="43" t="s">
        <v>214</v>
      </c>
      <c r="D221" s="54">
        <v>1</v>
      </c>
      <c r="E221" s="55"/>
      <c r="F221" s="45"/>
      <c r="G221" s="46"/>
      <c r="H221" s="46"/>
      <c r="I221" s="47"/>
      <c r="J221" s="48"/>
      <c r="K221" s="49"/>
      <c r="L221" s="50"/>
    </row>
    <row r="222" spans="1:12" s="23" customFormat="1" ht="15" customHeight="1" x14ac:dyDescent="0.25">
      <c r="A222" s="350"/>
      <c r="B222" s="42" t="s">
        <v>104</v>
      </c>
      <c r="C222" s="43" t="s">
        <v>184</v>
      </c>
      <c r="D222" s="44"/>
      <c r="E222" s="43"/>
      <c r="F222" s="45"/>
      <c r="G222" s="46"/>
      <c r="H222" s="46"/>
      <c r="I222" s="47"/>
      <c r="J222" s="48"/>
      <c r="K222" s="49"/>
      <c r="L222" s="50"/>
    </row>
    <row r="223" spans="1:12" s="23" customFormat="1" ht="66" customHeight="1" x14ac:dyDescent="0.25">
      <c r="A223" s="101"/>
      <c r="B223" s="52" t="s">
        <v>211</v>
      </c>
      <c r="C223" s="52"/>
      <c r="D223" s="53"/>
      <c r="E223" s="52"/>
      <c r="F223" s="46"/>
      <c r="G223" s="46"/>
      <c r="H223" s="46"/>
      <c r="I223" s="47"/>
      <c r="J223" s="48"/>
      <c r="K223" s="49"/>
      <c r="L223" s="50"/>
    </row>
    <row r="224" spans="1:12" s="32" customFormat="1" ht="37.5" customHeight="1" x14ac:dyDescent="0.25">
      <c r="A224" s="33" t="s">
        <v>215</v>
      </c>
      <c r="B224" s="34" t="s">
        <v>216</v>
      </c>
      <c r="C224" s="34" t="s">
        <v>43</v>
      </c>
      <c r="D224" s="35">
        <v>1</v>
      </c>
      <c r="E224" s="36"/>
      <c r="F224" s="37">
        <v>390000000</v>
      </c>
      <c r="G224" s="38">
        <v>450000000</v>
      </c>
      <c r="H224" s="38">
        <f>F224-G224</f>
        <v>-60000000</v>
      </c>
      <c r="I224" s="39"/>
      <c r="J224" s="40"/>
      <c r="K224" s="41"/>
      <c r="L224" s="31" t="s">
        <v>217</v>
      </c>
    </row>
    <row r="225" spans="1:12" s="23" customFormat="1" ht="28.5" customHeight="1" x14ac:dyDescent="0.25">
      <c r="A225" s="348"/>
      <c r="B225" s="42" t="s">
        <v>95</v>
      </c>
      <c r="C225" s="43" t="s">
        <v>178</v>
      </c>
      <c r="D225" s="44" t="s">
        <v>179</v>
      </c>
      <c r="E225" s="43"/>
      <c r="F225" s="45"/>
      <c r="G225" s="46"/>
      <c r="H225" s="46"/>
      <c r="I225" s="47"/>
      <c r="J225" s="48"/>
      <c r="K225" s="49"/>
      <c r="L225" s="50"/>
    </row>
    <row r="226" spans="1:12" s="23" customFormat="1" ht="15" customHeight="1" x14ac:dyDescent="0.25">
      <c r="A226" s="349"/>
      <c r="B226" s="42" t="s">
        <v>98</v>
      </c>
      <c r="C226" s="43" t="s">
        <v>99</v>
      </c>
      <c r="D226" s="44" t="s">
        <v>100</v>
      </c>
      <c r="E226" s="43"/>
      <c r="F226" s="45"/>
      <c r="G226" s="46"/>
      <c r="H226" s="46"/>
      <c r="I226" s="47"/>
      <c r="J226" s="48"/>
      <c r="K226" s="49"/>
      <c r="L226" s="50"/>
    </row>
    <row r="227" spans="1:12" s="23" customFormat="1" ht="36.75" customHeight="1" x14ac:dyDescent="0.25">
      <c r="A227" s="349"/>
      <c r="B227" s="42" t="s">
        <v>101</v>
      </c>
      <c r="C227" s="43" t="s">
        <v>43</v>
      </c>
      <c r="D227" s="44">
        <v>1</v>
      </c>
      <c r="E227" s="43"/>
      <c r="F227" s="45"/>
      <c r="G227" s="46"/>
      <c r="H227" s="46"/>
      <c r="I227" s="47"/>
      <c r="J227" s="48"/>
      <c r="K227" s="49"/>
      <c r="L227" s="50"/>
    </row>
    <row r="228" spans="1:12" s="23" customFormat="1" ht="29.25" customHeight="1" x14ac:dyDescent="0.25">
      <c r="A228" s="349"/>
      <c r="B228" s="42" t="s">
        <v>102</v>
      </c>
      <c r="C228" s="43" t="s">
        <v>218</v>
      </c>
      <c r="D228" s="54">
        <v>1</v>
      </c>
      <c r="E228" s="55"/>
      <c r="F228" s="45"/>
      <c r="G228" s="46"/>
      <c r="H228" s="46"/>
      <c r="I228" s="47"/>
      <c r="J228" s="48"/>
      <c r="K228" s="49"/>
      <c r="L228" s="50"/>
    </row>
    <row r="229" spans="1:12" s="23" customFormat="1" ht="15" customHeight="1" x14ac:dyDescent="0.25">
      <c r="A229" s="350"/>
      <c r="B229" s="42" t="s">
        <v>104</v>
      </c>
      <c r="C229" s="43" t="s">
        <v>105</v>
      </c>
      <c r="D229" s="44"/>
      <c r="E229" s="43"/>
      <c r="F229" s="45"/>
      <c r="G229" s="46"/>
      <c r="H229" s="46"/>
      <c r="I229" s="47"/>
      <c r="J229" s="48"/>
      <c r="K229" s="49"/>
      <c r="L229" s="50"/>
    </row>
    <row r="230" spans="1:12" s="23" customFormat="1" ht="69.75" customHeight="1" x14ac:dyDescent="0.25">
      <c r="A230" s="101"/>
      <c r="B230" s="52" t="s">
        <v>211</v>
      </c>
      <c r="C230" s="52"/>
      <c r="D230" s="53"/>
      <c r="E230" s="52"/>
      <c r="F230" s="46"/>
      <c r="G230" s="46"/>
      <c r="H230" s="38"/>
      <c r="I230" s="47"/>
      <c r="J230" s="48"/>
      <c r="K230" s="49"/>
      <c r="L230" s="50"/>
    </row>
    <row r="231" spans="1:12" s="32" customFormat="1" ht="29.25" customHeight="1" x14ac:dyDescent="0.25">
      <c r="A231" s="33" t="s">
        <v>219</v>
      </c>
      <c r="B231" s="34" t="s">
        <v>220</v>
      </c>
      <c r="C231" s="34" t="s">
        <v>37</v>
      </c>
      <c r="D231" s="35">
        <v>12</v>
      </c>
      <c r="E231" s="36"/>
      <c r="F231" s="37">
        <v>164000000</v>
      </c>
      <c r="G231" s="38">
        <v>164000000</v>
      </c>
      <c r="H231" s="38">
        <f>F231-G231</f>
        <v>0</v>
      </c>
      <c r="I231" s="39"/>
      <c r="J231" s="40"/>
      <c r="K231" s="41"/>
      <c r="L231" s="31"/>
    </row>
    <row r="232" spans="1:12" s="23" customFormat="1" ht="25.5" customHeight="1" x14ac:dyDescent="0.25">
      <c r="A232" s="348"/>
      <c r="B232" s="42" t="s">
        <v>95</v>
      </c>
      <c r="C232" s="43" t="s">
        <v>178</v>
      </c>
      <c r="D232" s="44" t="s">
        <v>179</v>
      </c>
      <c r="E232" s="43"/>
      <c r="F232" s="45"/>
      <c r="G232" s="46"/>
      <c r="H232" s="46"/>
      <c r="I232" s="47"/>
      <c r="J232" s="48"/>
      <c r="K232" s="49"/>
      <c r="L232" s="50"/>
    </row>
    <row r="233" spans="1:12" s="23" customFormat="1" ht="15" customHeight="1" x14ac:dyDescent="0.25">
      <c r="A233" s="349"/>
      <c r="B233" s="42" t="s">
        <v>98</v>
      </c>
      <c r="C233" s="43" t="s">
        <v>99</v>
      </c>
      <c r="D233" s="44" t="s">
        <v>100</v>
      </c>
      <c r="E233" s="43"/>
      <c r="F233" s="45"/>
      <c r="G233" s="46"/>
      <c r="H233" s="46"/>
      <c r="I233" s="47"/>
      <c r="J233" s="48"/>
      <c r="K233" s="49"/>
      <c r="L233" s="50"/>
    </row>
    <row r="234" spans="1:12" s="23" customFormat="1" ht="15" customHeight="1" x14ac:dyDescent="0.25">
      <c r="A234" s="349"/>
      <c r="B234" s="42" t="s">
        <v>101</v>
      </c>
      <c r="C234" s="43" t="s">
        <v>37</v>
      </c>
      <c r="D234" s="44">
        <v>12</v>
      </c>
      <c r="E234" s="43"/>
      <c r="F234" s="45"/>
      <c r="G234" s="46"/>
      <c r="H234" s="46"/>
      <c r="I234" s="47"/>
      <c r="J234" s="48"/>
      <c r="K234" s="49"/>
      <c r="L234" s="50"/>
    </row>
    <row r="235" spans="1:12" s="23" customFormat="1" ht="15" customHeight="1" x14ac:dyDescent="0.25">
      <c r="A235" s="349"/>
      <c r="B235" s="42" t="s">
        <v>102</v>
      </c>
      <c r="C235" s="43" t="s">
        <v>221</v>
      </c>
      <c r="D235" s="54">
        <v>1</v>
      </c>
      <c r="E235" s="55"/>
      <c r="F235" s="45"/>
      <c r="G235" s="46"/>
      <c r="H235" s="46"/>
      <c r="I235" s="47"/>
      <c r="J235" s="48"/>
      <c r="K235" s="49"/>
      <c r="L235" s="50"/>
    </row>
    <row r="236" spans="1:12" s="23" customFormat="1" ht="15" customHeight="1" x14ac:dyDescent="0.25">
      <c r="A236" s="350"/>
      <c r="B236" s="42" t="s">
        <v>104</v>
      </c>
      <c r="C236" s="43" t="s">
        <v>184</v>
      </c>
      <c r="D236" s="44"/>
      <c r="E236" s="43"/>
      <c r="F236" s="45"/>
      <c r="G236" s="46"/>
      <c r="H236" s="46"/>
      <c r="I236" s="47"/>
      <c r="J236" s="48"/>
      <c r="K236" s="49"/>
      <c r="L236" s="50"/>
    </row>
    <row r="237" spans="1:12" s="23" customFormat="1" ht="69.75" customHeight="1" x14ac:dyDescent="0.25">
      <c r="A237" s="101"/>
      <c r="B237" s="52" t="s">
        <v>211</v>
      </c>
      <c r="C237" s="52"/>
      <c r="D237" s="53"/>
      <c r="E237" s="52"/>
      <c r="F237" s="46"/>
      <c r="G237" s="46"/>
      <c r="H237" s="46"/>
      <c r="I237" s="47"/>
      <c r="J237" s="48"/>
      <c r="K237" s="49"/>
      <c r="L237" s="50"/>
    </row>
    <row r="238" spans="1:12" s="32" customFormat="1" ht="30" customHeight="1" x14ac:dyDescent="0.25">
      <c r="A238" s="24">
        <v>1.2</v>
      </c>
      <c r="B238" s="25" t="s">
        <v>44</v>
      </c>
      <c r="C238" s="25" t="s">
        <v>7</v>
      </c>
      <c r="D238" s="26">
        <v>100</v>
      </c>
      <c r="E238" s="25" t="s">
        <v>92</v>
      </c>
      <c r="F238" s="27">
        <f>SUM(F239:F322)</f>
        <v>5367000000</v>
      </c>
      <c r="G238" s="27">
        <f>SUM(G239:G322)</f>
        <v>1154000000</v>
      </c>
      <c r="H238" s="27">
        <f>SUM(H239:H322)</f>
        <v>4213000000</v>
      </c>
      <c r="I238" s="28"/>
      <c r="J238" s="29"/>
      <c r="K238" s="30"/>
      <c r="L238" s="31"/>
    </row>
    <row r="239" spans="1:12" s="32" customFormat="1" ht="17.25" customHeight="1" x14ac:dyDescent="0.25">
      <c r="A239" s="33" t="s">
        <v>222</v>
      </c>
      <c r="B239" s="34" t="s">
        <v>223</v>
      </c>
      <c r="C239" s="34" t="s">
        <v>45</v>
      </c>
      <c r="D239" s="35">
        <v>1</v>
      </c>
      <c r="E239" s="36"/>
      <c r="F239" s="37">
        <v>79000000</v>
      </c>
      <c r="G239" s="38">
        <v>279000000</v>
      </c>
      <c r="H239" s="38">
        <f>F239-G239</f>
        <v>-200000000</v>
      </c>
      <c r="I239" s="39"/>
      <c r="J239" s="40"/>
      <c r="K239" s="41"/>
      <c r="L239" s="31"/>
    </row>
    <row r="240" spans="1:12" s="23" customFormat="1" ht="28.5" customHeight="1" x14ac:dyDescent="0.25">
      <c r="A240" s="348"/>
      <c r="B240" s="42" t="s">
        <v>95</v>
      </c>
      <c r="C240" s="43" t="s">
        <v>224</v>
      </c>
      <c r="D240" s="44" t="s">
        <v>179</v>
      </c>
      <c r="E240" s="43"/>
      <c r="F240" s="45"/>
      <c r="G240" s="46"/>
      <c r="H240" s="46"/>
      <c r="I240" s="47"/>
      <c r="J240" s="48"/>
      <c r="K240" s="49"/>
      <c r="L240" s="50"/>
    </row>
    <row r="241" spans="1:12" s="23" customFormat="1" ht="15" customHeight="1" x14ac:dyDescent="0.25">
      <c r="A241" s="349"/>
      <c r="B241" s="42" t="s">
        <v>98</v>
      </c>
      <c r="C241" s="43" t="s">
        <v>99</v>
      </c>
      <c r="D241" s="44" t="s">
        <v>100</v>
      </c>
      <c r="E241" s="43"/>
      <c r="F241" s="45"/>
      <c r="G241" s="46"/>
      <c r="H241" s="46"/>
      <c r="I241" s="47"/>
      <c r="J241" s="48"/>
      <c r="K241" s="49"/>
      <c r="L241" s="50"/>
    </row>
    <row r="242" spans="1:12" s="23" customFormat="1" ht="18.75" customHeight="1" x14ac:dyDescent="0.25">
      <c r="A242" s="349"/>
      <c r="B242" s="42" t="s">
        <v>101</v>
      </c>
      <c r="C242" s="43" t="s">
        <v>45</v>
      </c>
      <c r="D242" s="44">
        <v>1</v>
      </c>
      <c r="E242" s="43"/>
      <c r="F242" s="45"/>
      <c r="G242" s="46"/>
      <c r="H242" s="46"/>
      <c r="I242" s="47"/>
      <c r="J242" s="48"/>
      <c r="K242" s="49"/>
      <c r="L242" s="50"/>
    </row>
    <row r="243" spans="1:12" s="23" customFormat="1" ht="25.5" customHeight="1" x14ac:dyDescent="0.25">
      <c r="A243" s="349"/>
      <c r="B243" s="42" t="s">
        <v>102</v>
      </c>
      <c r="C243" s="43" t="s">
        <v>225</v>
      </c>
      <c r="D243" s="54">
        <v>1</v>
      </c>
      <c r="E243" s="55"/>
      <c r="F243" s="45"/>
      <c r="G243" s="46"/>
      <c r="H243" s="46"/>
      <c r="I243" s="47"/>
      <c r="J243" s="48"/>
      <c r="K243" s="49"/>
      <c r="L243" s="50"/>
    </row>
    <row r="244" spans="1:12" s="23" customFormat="1" ht="15" customHeight="1" x14ac:dyDescent="0.25">
      <c r="A244" s="350"/>
      <c r="B244" s="42" t="s">
        <v>104</v>
      </c>
      <c r="C244" s="43" t="s">
        <v>184</v>
      </c>
      <c r="D244" s="44"/>
      <c r="E244" s="43"/>
      <c r="F244" s="45"/>
      <c r="G244" s="46"/>
      <c r="H244" s="46"/>
      <c r="I244" s="47"/>
      <c r="J244" s="48"/>
      <c r="K244" s="49"/>
      <c r="L244" s="50"/>
    </row>
    <row r="245" spans="1:12" s="23" customFormat="1" ht="66.75" customHeight="1" x14ac:dyDescent="0.25">
      <c r="A245" s="101"/>
      <c r="B245" s="52" t="s">
        <v>189</v>
      </c>
      <c r="C245" s="52"/>
      <c r="D245" s="53"/>
      <c r="E245" s="52"/>
      <c r="F245" s="46"/>
      <c r="G245" s="46"/>
      <c r="H245" s="46"/>
      <c r="I245" s="47"/>
      <c r="J245" s="48"/>
      <c r="K245" s="49"/>
      <c r="L245" s="50"/>
    </row>
    <row r="246" spans="1:12" s="32" customFormat="1" ht="29.25" customHeight="1" x14ac:dyDescent="0.25">
      <c r="A246" s="33" t="s">
        <v>226</v>
      </c>
      <c r="B246" s="34" t="s">
        <v>227</v>
      </c>
      <c r="C246" s="34" t="s">
        <v>47</v>
      </c>
      <c r="D246" s="35">
        <v>33</v>
      </c>
      <c r="E246" s="36"/>
      <c r="F246" s="37">
        <v>425000000</v>
      </c>
      <c r="G246" s="38">
        <v>425000000</v>
      </c>
      <c r="H246" s="38">
        <f>F246-G246</f>
        <v>0</v>
      </c>
      <c r="I246" s="39"/>
      <c r="J246" s="40"/>
      <c r="K246" s="41"/>
      <c r="L246" s="31"/>
    </row>
    <row r="247" spans="1:12" s="23" customFormat="1" ht="27" customHeight="1" x14ac:dyDescent="0.25">
      <c r="A247" s="348"/>
      <c r="B247" s="42" t="s">
        <v>95</v>
      </c>
      <c r="C247" s="43" t="s">
        <v>224</v>
      </c>
      <c r="D247" s="44" t="s">
        <v>179</v>
      </c>
      <c r="E247" s="43"/>
      <c r="F247" s="45"/>
      <c r="G247" s="46"/>
      <c r="H247" s="46"/>
      <c r="I247" s="47"/>
      <c r="J247" s="48"/>
      <c r="K247" s="49"/>
      <c r="L247" s="50"/>
    </row>
    <row r="248" spans="1:12" s="23" customFormat="1" ht="15" customHeight="1" x14ac:dyDescent="0.25">
      <c r="A248" s="349"/>
      <c r="B248" s="42" t="s">
        <v>98</v>
      </c>
      <c r="C248" s="43" t="s">
        <v>99</v>
      </c>
      <c r="D248" s="44" t="s">
        <v>100</v>
      </c>
      <c r="E248" s="43"/>
      <c r="F248" s="45"/>
      <c r="G248" s="46"/>
      <c r="H248" s="46"/>
      <c r="I248" s="47"/>
      <c r="J248" s="48"/>
      <c r="K248" s="49"/>
      <c r="L248" s="50"/>
    </row>
    <row r="249" spans="1:12" s="23" customFormat="1" ht="15" customHeight="1" x14ac:dyDescent="0.25">
      <c r="A249" s="349"/>
      <c r="B249" s="42" t="s">
        <v>101</v>
      </c>
      <c r="C249" s="43" t="s">
        <v>47</v>
      </c>
      <c r="D249" s="44">
        <v>33</v>
      </c>
      <c r="E249" s="43"/>
      <c r="F249" s="45"/>
      <c r="G249" s="46"/>
      <c r="H249" s="46"/>
      <c r="I249" s="47"/>
      <c r="J249" s="48"/>
      <c r="K249" s="49"/>
      <c r="L249" s="50"/>
    </row>
    <row r="250" spans="1:12" s="23" customFormat="1" ht="28.5" customHeight="1" x14ac:dyDescent="0.25">
      <c r="A250" s="349"/>
      <c r="B250" s="42" t="s">
        <v>102</v>
      </c>
      <c r="C250" s="43" t="s">
        <v>228</v>
      </c>
      <c r="D250" s="54">
        <v>1</v>
      </c>
      <c r="E250" s="55"/>
      <c r="F250" s="45"/>
      <c r="G250" s="46"/>
      <c r="H250" s="46"/>
      <c r="I250" s="47"/>
      <c r="J250" s="48"/>
      <c r="K250" s="49"/>
      <c r="L250" s="50"/>
    </row>
    <row r="251" spans="1:12" s="23" customFormat="1" ht="15" customHeight="1" x14ac:dyDescent="0.25">
      <c r="A251" s="350"/>
      <c r="B251" s="42" t="s">
        <v>104</v>
      </c>
      <c r="C251" s="43" t="s">
        <v>184</v>
      </c>
      <c r="D251" s="44"/>
      <c r="E251" s="43"/>
      <c r="F251" s="45"/>
      <c r="G251" s="46"/>
      <c r="H251" s="46"/>
      <c r="I251" s="47"/>
      <c r="J251" s="48"/>
      <c r="K251" s="49"/>
      <c r="L251" s="50"/>
    </row>
    <row r="252" spans="1:12" s="23" customFormat="1" ht="68.25" customHeight="1" x14ac:dyDescent="0.25">
      <c r="A252" s="101"/>
      <c r="B252" s="52" t="s">
        <v>189</v>
      </c>
      <c r="C252" s="52"/>
      <c r="D252" s="53"/>
      <c r="E252" s="52"/>
      <c r="F252" s="46"/>
      <c r="G252" s="46"/>
      <c r="H252" s="46"/>
      <c r="I252" s="47"/>
      <c r="J252" s="48"/>
      <c r="K252" s="49"/>
      <c r="L252" s="50"/>
    </row>
    <row r="253" spans="1:12" s="32" customFormat="1" ht="36.75" customHeight="1" x14ac:dyDescent="0.25">
      <c r="A253" s="33" t="s">
        <v>229</v>
      </c>
      <c r="B253" s="34" t="s">
        <v>230</v>
      </c>
      <c r="C253" s="34" t="s">
        <v>15</v>
      </c>
      <c r="D253" s="35">
        <v>56</v>
      </c>
      <c r="E253" s="36"/>
      <c r="F253" s="37">
        <v>36000000</v>
      </c>
      <c r="G253" s="38">
        <v>36000000</v>
      </c>
      <c r="H253" s="38">
        <f>F253-G253</f>
        <v>0</v>
      </c>
      <c r="I253" s="39"/>
      <c r="J253" s="40"/>
      <c r="K253" s="41"/>
      <c r="L253" s="31"/>
    </row>
    <row r="254" spans="1:12" s="23" customFormat="1" ht="24" customHeight="1" x14ac:dyDescent="0.25">
      <c r="A254" s="348"/>
      <c r="B254" s="42" t="s">
        <v>95</v>
      </c>
      <c r="C254" s="43" t="s">
        <v>224</v>
      </c>
      <c r="D254" s="44" t="s">
        <v>179</v>
      </c>
      <c r="E254" s="43"/>
      <c r="F254" s="45"/>
      <c r="G254" s="46"/>
      <c r="H254" s="46"/>
      <c r="I254" s="47"/>
      <c r="J254" s="48"/>
      <c r="K254" s="49"/>
      <c r="L254" s="50"/>
    </row>
    <row r="255" spans="1:12" s="23" customFormat="1" ht="15" customHeight="1" x14ac:dyDescent="0.25">
      <c r="A255" s="349"/>
      <c r="B255" s="42" t="s">
        <v>98</v>
      </c>
      <c r="C255" s="43" t="s">
        <v>99</v>
      </c>
      <c r="D255" s="44" t="s">
        <v>100</v>
      </c>
      <c r="E255" s="43"/>
      <c r="F255" s="45"/>
      <c r="G255" s="46"/>
      <c r="H255" s="46"/>
      <c r="I255" s="47"/>
      <c r="J255" s="48"/>
      <c r="K255" s="49"/>
      <c r="L255" s="50"/>
    </row>
    <row r="256" spans="1:12" s="23" customFormat="1" ht="26.25" customHeight="1" x14ac:dyDescent="0.25">
      <c r="A256" s="349"/>
      <c r="B256" s="42" t="s">
        <v>101</v>
      </c>
      <c r="C256" s="43" t="s">
        <v>15</v>
      </c>
      <c r="D256" s="44">
        <v>56</v>
      </c>
      <c r="E256" s="43"/>
      <c r="F256" s="45"/>
      <c r="G256" s="46"/>
      <c r="H256" s="46"/>
      <c r="I256" s="47"/>
      <c r="J256" s="48"/>
      <c r="K256" s="49"/>
      <c r="L256" s="50"/>
    </row>
    <row r="257" spans="1:12" s="23" customFormat="1" ht="27.75" customHeight="1" x14ac:dyDescent="0.25">
      <c r="A257" s="349"/>
      <c r="B257" s="42" t="s">
        <v>102</v>
      </c>
      <c r="C257" s="43" t="s">
        <v>231</v>
      </c>
      <c r="D257" s="54">
        <v>1</v>
      </c>
      <c r="E257" s="55"/>
      <c r="F257" s="45"/>
      <c r="G257" s="46"/>
      <c r="H257" s="46"/>
      <c r="I257" s="47"/>
      <c r="J257" s="48"/>
      <c r="K257" s="49"/>
      <c r="L257" s="50"/>
    </row>
    <row r="258" spans="1:12" s="23" customFormat="1" ht="15" customHeight="1" x14ac:dyDescent="0.25">
      <c r="A258" s="350"/>
      <c r="B258" s="42" t="s">
        <v>104</v>
      </c>
      <c r="C258" s="43" t="s">
        <v>184</v>
      </c>
      <c r="D258" s="44"/>
      <c r="E258" s="43"/>
      <c r="F258" s="45"/>
      <c r="G258" s="46"/>
      <c r="H258" s="46"/>
      <c r="I258" s="47"/>
      <c r="J258" s="48"/>
      <c r="K258" s="49"/>
      <c r="L258" s="50"/>
    </row>
    <row r="259" spans="1:12" s="23" customFormat="1" ht="70.5" customHeight="1" x14ac:dyDescent="0.25">
      <c r="A259" s="101"/>
      <c r="B259" s="52" t="s">
        <v>189</v>
      </c>
      <c r="C259" s="52"/>
      <c r="D259" s="53"/>
      <c r="E259" s="52"/>
      <c r="F259" s="46"/>
      <c r="G259" s="46"/>
      <c r="H259" s="46"/>
      <c r="I259" s="47"/>
      <c r="J259" s="48"/>
      <c r="K259" s="49"/>
      <c r="L259" s="50"/>
    </row>
    <row r="260" spans="1:12" s="32" customFormat="1" ht="24" customHeight="1" x14ac:dyDescent="0.25">
      <c r="A260" s="33" t="s">
        <v>232</v>
      </c>
      <c r="B260" s="34" t="s">
        <v>233</v>
      </c>
      <c r="C260" s="34" t="s">
        <v>46</v>
      </c>
      <c r="D260" s="35">
        <v>1</v>
      </c>
      <c r="E260" s="36"/>
      <c r="F260" s="37">
        <v>176000000</v>
      </c>
      <c r="G260" s="38">
        <v>150000000</v>
      </c>
      <c r="H260" s="38">
        <f>F260-G260</f>
        <v>26000000</v>
      </c>
      <c r="I260" s="39"/>
      <c r="J260" s="40"/>
      <c r="K260" s="41"/>
      <c r="L260" s="31" t="s">
        <v>209</v>
      </c>
    </row>
    <row r="261" spans="1:12" s="23" customFormat="1" ht="30" customHeight="1" x14ac:dyDescent="0.25">
      <c r="A261" s="348"/>
      <c r="B261" s="42" t="s">
        <v>95</v>
      </c>
      <c r="C261" s="43" t="s">
        <v>224</v>
      </c>
      <c r="D261" s="44" t="s">
        <v>179</v>
      </c>
      <c r="E261" s="43"/>
      <c r="F261" s="45"/>
      <c r="G261" s="46"/>
      <c r="H261" s="46"/>
      <c r="I261" s="47"/>
      <c r="J261" s="48"/>
      <c r="K261" s="49"/>
      <c r="L261" s="50"/>
    </row>
    <row r="262" spans="1:12" s="23" customFormat="1" ht="17.25" customHeight="1" x14ac:dyDescent="0.25">
      <c r="A262" s="349"/>
      <c r="B262" s="42" t="s">
        <v>98</v>
      </c>
      <c r="C262" s="43" t="s">
        <v>99</v>
      </c>
      <c r="D262" s="44" t="s">
        <v>100</v>
      </c>
      <c r="E262" s="43"/>
      <c r="F262" s="45"/>
      <c r="G262" s="46"/>
      <c r="H262" s="46"/>
      <c r="I262" s="47"/>
      <c r="J262" s="48"/>
      <c r="K262" s="49"/>
      <c r="L262" s="50"/>
    </row>
    <row r="263" spans="1:12" s="23" customFormat="1" ht="30.75" customHeight="1" x14ac:dyDescent="0.25">
      <c r="A263" s="349"/>
      <c r="B263" s="42" t="s">
        <v>101</v>
      </c>
      <c r="C263" s="43" t="s">
        <v>46</v>
      </c>
      <c r="D263" s="44">
        <v>1</v>
      </c>
      <c r="E263" s="43"/>
      <c r="F263" s="45"/>
      <c r="G263" s="46"/>
      <c r="H263" s="46"/>
      <c r="I263" s="47"/>
      <c r="J263" s="48"/>
      <c r="K263" s="49"/>
      <c r="L263" s="50"/>
    </row>
    <row r="264" spans="1:12" s="23" customFormat="1" ht="25.5" customHeight="1" x14ac:dyDescent="0.25">
      <c r="A264" s="349"/>
      <c r="B264" s="42" t="s">
        <v>102</v>
      </c>
      <c r="C264" s="43" t="s">
        <v>234</v>
      </c>
      <c r="D264" s="54">
        <v>1</v>
      </c>
      <c r="E264" s="55"/>
      <c r="F264" s="45"/>
      <c r="G264" s="46"/>
      <c r="H264" s="46"/>
      <c r="I264" s="47"/>
      <c r="J264" s="48"/>
      <c r="K264" s="49"/>
      <c r="L264" s="50"/>
    </row>
    <row r="265" spans="1:12" s="23" customFormat="1" ht="15" customHeight="1" x14ac:dyDescent="0.25">
      <c r="A265" s="350"/>
      <c r="B265" s="42" t="s">
        <v>104</v>
      </c>
      <c r="C265" s="43" t="s">
        <v>184</v>
      </c>
      <c r="D265" s="44"/>
      <c r="E265" s="43"/>
      <c r="F265" s="45"/>
      <c r="G265" s="46"/>
      <c r="H265" s="46"/>
      <c r="I265" s="47"/>
      <c r="J265" s="48"/>
      <c r="K265" s="49"/>
      <c r="L265" s="50"/>
    </row>
    <row r="266" spans="1:12" s="23" customFormat="1" ht="70.5" customHeight="1" x14ac:dyDescent="0.25">
      <c r="A266" s="101"/>
      <c r="B266" s="52" t="s">
        <v>189</v>
      </c>
      <c r="C266" s="52"/>
      <c r="D266" s="53"/>
      <c r="E266" s="52"/>
      <c r="F266" s="46"/>
      <c r="G266" s="46"/>
      <c r="H266" s="46"/>
      <c r="I266" s="47"/>
      <c r="J266" s="48"/>
      <c r="K266" s="49"/>
      <c r="L266" s="50"/>
    </row>
    <row r="267" spans="1:12" s="32" customFormat="1" ht="34.5" customHeight="1" x14ac:dyDescent="0.25">
      <c r="A267" s="33" t="s">
        <v>235</v>
      </c>
      <c r="B267" s="34" t="s">
        <v>236</v>
      </c>
      <c r="C267" s="34" t="s">
        <v>16</v>
      </c>
      <c r="D267" s="35">
        <v>26</v>
      </c>
      <c r="E267" s="36"/>
      <c r="F267" s="37">
        <v>24000000</v>
      </c>
      <c r="G267" s="38">
        <v>24000000</v>
      </c>
      <c r="H267" s="38">
        <f>F267-G267</f>
        <v>0</v>
      </c>
      <c r="I267" s="39"/>
      <c r="J267" s="40"/>
      <c r="K267" s="41"/>
      <c r="L267" s="31"/>
    </row>
    <row r="268" spans="1:12" s="23" customFormat="1" ht="27.75" customHeight="1" x14ac:dyDescent="0.25">
      <c r="A268" s="348"/>
      <c r="B268" s="42" t="s">
        <v>95</v>
      </c>
      <c r="C268" s="43" t="s">
        <v>224</v>
      </c>
      <c r="D268" s="44" t="s">
        <v>179</v>
      </c>
      <c r="E268" s="43"/>
      <c r="F268" s="45"/>
      <c r="G268" s="46"/>
      <c r="H268" s="46"/>
      <c r="I268" s="47"/>
      <c r="J268" s="48"/>
      <c r="K268" s="49"/>
      <c r="L268" s="50"/>
    </row>
    <row r="269" spans="1:12" s="23" customFormat="1" ht="15" customHeight="1" x14ac:dyDescent="0.25">
      <c r="A269" s="349"/>
      <c r="B269" s="42" t="s">
        <v>98</v>
      </c>
      <c r="C269" s="43" t="s">
        <v>99</v>
      </c>
      <c r="D269" s="44" t="s">
        <v>100</v>
      </c>
      <c r="E269" s="43"/>
      <c r="F269" s="45"/>
      <c r="G269" s="46"/>
      <c r="H269" s="46"/>
      <c r="I269" s="47"/>
      <c r="J269" s="48"/>
      <c r="K269" s="49"/>
      <c r="L269" s="50"/>
    </row>
    <row r="270" spans="1:12" s="23" customFormat="1" ht="30" customHeight="1" x14ac:dyDescent="0.25">
      <c r="A270" s="349"/>
      <c r="B270" s="42" t="s">
        <v>101</v>
      </c>
      <c r="C270" s="43" t="s">
        <v>16</v>
      </c>
      <c r="D270" s="44">
        <v>26</v>
      </c>
      <c r="E270" s="43"/>
      <c r="F270" s="45"/>
      <c r="G270" s="46"/>
      <c r="H270" s="46"/>
      <c r="I270" s="47"/>
      <c r="J270" s="48"/>
      <c r="K270" s="49"/>
      <c r="L270" s="50"/>
    </row>
    <row r="271" spans="1:12" s="23" customFormat="1" ht="28.5" customHeight="1" x14ac:dyDescent="0.25">
      <c r="A271" s="349"/>
      <c r="B271" s="42" t="s">
        <v>102</v>
      </c>
      <c r="C271" s="43" t="s">
        <v>237</v>
      </c>
      <c r="D271" s="54">
        <v>1</v>
      </c>
      <c r="E271" s="55"/>
      <c r="F271" s="45"/>
      <c r="G271" s="46"/>
      <c r="H271" s="46"/>
      <c r="I271" s="47"/>
      <c r="J271" s="48"/>
      <c r="K271" s="49"/>
      <c r="L271" s="50"/>
    </row>
    <row r="272" spans="1:12" s="23" customFormat="1" ht="15" customHeight="1" x14ac:dyDescent="0.25">
      <c r="A272" s="350"/>
      <c r="B272" s="42" t="s">
        <v>104</v>
      </c>
      <c r="C272" s="43" t="s">
        <v>184</v>
      </c>
      <c r="D272" s="44"/>
      <c r="E272" s="43"/>
      <c r="F272" s="45"/>
      <c r="G272" s="46"/>
      <c r="H272" s="46"/>
      <c r="I272" s="47"/>
      <c r="J272" s="48"/>
      <c r="K272" s="49"/>
      <c r="L272" s="50"/>
    </row>
    <row r="273" spans="1:12" s="23" customFormat="1" ht="72" customHeight="1" x14ac:dyDescent="0.25">
      <c r="A273" s="101"/>
      <c r="B273" s="52" t="s">
        <v>189</v>
      </c>
      <c r="C273" s="52"/>
      <c r="D273" s="53"/>
      <c r="E273" s="52"/>
      <c r="F273" s="46"/>
      <c r="G273" s="46"/>
      <c r="H273" s="46"/>
      <c r="I273" s="47"/>
      <c r="J273" s="48"/>
      <c r="K273" s="49"/>
      <c r="L273" s="50"/>
    </row>
    <row r="274" spans="1:12" s="32" customFormat="1" ht="54" customHeight="1" x14ac:dyDescent="0.25">
      <c r="A274" s="33" t="s">
        <v>238</v>
      </c>
      <c r="B274" s="34" t="s">
        <v>239</v>
      </c>
      <c r="C274" s="34" t="s">
        <v>48</v>
      </c>
      <c r="D274" s="35">
        <v>38</v>
      </c>
      <c r="E274" s="36"/>
      <c r="F274" s="37">
        <v>55000000</v>
      </c>
      <c r="G274" s="38">
        <v>0</v>
      </c>
      <c r="H274" s="38">
        <f>F274-G274</f>
        <v>55000000</v>
      </c>
      <c r="I274" s="39"/>
      <c r="J274" s="40"/>
      <c r="K274" s="41"/>
      <c r="L274" s="50" t="s">
        <v>240</v>
      </c>
    </row>
    <row r="275" spans="1:12" s="23" customFormat="1" ht="27.75" customHeight="1" x14ac:dyDescent="0.25">
      <c r="A275" s="348"/>
      <c r="B275" s="42" t="s">
        <v>95</v>
      </c>
      <c r="C275" s="43" t="s">
        <v>224</v>
      </c>
      <c r="D275" s="44" t="s">
        <v>179</v>
      </c>
      <c r="E275" s="43"/>
      <c r="F275" s="45"/>
      <c r="G275" s="46"/>
      <c r="H275" s="46"/>
      <c r="I275" s="47"/>
      <c r="J275" s="48"/>
      <c r="K275" s="49"/>
      <c r="L275" s="50"/>
    </row>
    <row r="276" spans="1:12" s="23" customFormat="1" ht="15" customHeight="1" x14ac:dyDescent="0.25">
      <c r="A276" s="349"/>
      <c r="B276" s="42" t="s">
        <v>98</v>
      </c>
      <c r="C276" s="43" t="s">
        <v>99</v>
      </c>
      <c r="D276" s="44" t="s">
        <v>100</v>
      </c>
      <c r="E276" s="43"/>
      <c r="F276" s="45"/>
      <c r="G276" s="46"/>
      <c r="H276" s="46"/>
      <c r="I276" s="47"/>
      <c r="J276" s="48"/>
      <c r="K276" s="49"/>
      <c r="L276" s="50"/>
    </row>
    <row r="277" spans="1:12" s="23" customFormat="1" ht="28.5" customHeight="1" x14ac:dyDescent="0.25">
      <c r="A277" s="349"/>
      <c r="B277" s="42" t="s">
        <v>101</v>
      </c>
      <c r="C277" s="43" t="s">
        <v>48</v>
      </c>
      <c r="D277" s="44">
        <v>38</v>
      </c>
      <c r="E277" s="43"/>
      <c r="F277" s="45"/>
      <c r="G277" s="46"/>
      <c r="H277" s="46"/>
      <c r="I277" s="47"/>
      <c r="J277" s="48"/>
      <c r="K277" s="49"/>
      <c r="L277" s="50"/>
    </row>
    <row r="278" spans="1:12" s="23" customFormat="1" ht="28.5" customHeight="1" x14ac:dyDescent="0.25">
      <c r="A278" s="349"/>
      <c r="B278" s="42" t="s">
        <v>102</v>
      </c>
      <c r="C278" s="43" t="s">
        <v>241</v>
      </c>
      <c r="D278" s="54">
        <v>1</v>
      </c>
      <c r="E278" s="55"/>
      <c r="F278" s="45"/>
      <c r="G278" s="46"/>
      <c r="H278" s="46"/>
      <c r="I278" s="47"/>
      <c r="J278" s="48"/>
      <c r="K278" s="49"/>
      <c r="L278" s="50"/>
    </row>
    <row r="279" spans="1:12" s="23" customFormat="1" ht="18" customHeight="1" x14ac:dyDescent="0.25">
      <c r="A279" s="350"/>
      <c r="B279" s="42" t="s">
        <v>104</v>
      </c>
      <c r="C279" s="43" t="s">
        <v>184</v>
      </c>
      <c r="D279" s="44"/>
      <c r="E279" s="43"/>
      <c r="F279" s="45"/>
      <c r="G279" s="46"/>
      <c r="H279" s="46"/>
      <c r="I279" s="47"/>
      <c r="J279" s="48"/>
      <c r="K279" s="49"/>
      <c r="L279" s="50"/>
    </row>
    <row r="280" spans="1:12" s="23" customFormat="1" ht="66.75" customHeight="1" x14ac:dyDescent="0.25">
      <c r="A280" s="101"/>
      <c r="B280" s="52" t="s">
        <v>189</v>
      </c>
      <c r="C280" s="52"/>
      <c r="D280" s="53"/>
      <c r="E280" s="52"/>
      <c r="F280" s="46"/>
      <c r="G280" s="46"/>
      <c r="H280" s="46"/>
      <c r="I280" s="47"/>
      <c r="J280" s="48"/>
      <c r="K280" s="49"/>
      <c r="L280" s="50"/>
    </row>
    <row r="281" spans="1:12" s="32" customFormat="1" ht="31.5" customHeight="1" x14ac:dyDescent="0.25">
      <c r="A281" s="33" t="s">
        <v>242</v>
      </c>
      <c r="B281" s="34" t="s">
        <v>243</v>
      </c>
      <c r="C281" s="34" t="s">
        <v>51</v>
      </c>
      <c r="D281" s="35">
        <v>1</v>
      </c>
      <c r="E281" s="36"/>
      <c r="F281" s="37">
        <v>182000000</v>
      </c>
      <c r="G281" s="38">
        <v>0</v>
      </c>
      <c r="H281" s="38">
        <f>F281-G281</f>
        <v>182000000</v>
      </c>
      <c r="I281" s="39"/>
      <c r="J281" s="40"/>
      <c r="K281" s="41"/>
      <c r="L281" s="31" t="s">
        <v>209</v>
      </c>
    </row>
    <row r="282" spans="1:12" s="23" customFormat="1" ht="26.25" customHeight="1" x14ac:dyDescent="0.25">
      <c r="A282" s="348"/>
      <c r="B282" s="42" t="s">
        <v>95</v>
      </c>
      <c r="C282" s="43" t="s">
        <v>224</v>
      </c>
      <c r="D282" s="44" t="s">
        <v>179</v>
      </c>
      <c r="E282" s="43"/>
      <c r="F282" s="45"/>
      <c r="G282" s="46"/>
      <c r="H282" s="46"/>
      <c r="I282" s="47"/>
      <c r="J282" s="48"/>
      <c r="K282" s="49"/>
      <c r="L282" s="50"/>
    </row>
    <row r="283" spans="1:12" s="23" customFormat="1" ht="18.75" customHeight="1" x14ac:dyDescent="0.25">
      <c r="A283" s="349"/>
      <c r="B283" s="42" t="s">
        <v>98</v>
      </c>
      <c r="C283" s="43" t="s">
        <v>99</v>
      </c>
      <c r="D283" s="44" t="s">
        <v>100</v>
      </c>
      <c r="E283" s="43"/>
      <c r="F283" s="45"/>
      <c r="G283" s="46"/>
      <c r="H283" s="46"/>
      <c r="I283" s="47"/>
      <c r="J283" s="48"/>
      <c r="K283" s="49"/>
      <c r="L283" s="50"/>
    </row>
    <row r="284" spans="1:12" s="23" customFormat="1" ht="27" customHeight="1" x14ac:dyDescent="0.25">
      <c r="A284" s="349"/>
      <c r="B284" s="42" t="s">
        <v>101</v>
      </c>
      <c r="C284" s="43" t="s">
        <v>51</v>
      </c>
      <c r="D284" s="44">
        <v>1</v>
      </c>
      <c r="E284" s="43"/>
      <c r="F284" s="45"/>
      <c r="G284" s="46"/>
      <c r="H284" s="46"/>
      <c r="I284" s="47"/>
      <c r="J284" s="48"/>
      <c r="K284" s="49"/>
      <c r="L284" s="50"/>
    </row>
    <row r="285" spans="1:12" s="23" customFormat="1" ht="28.5" customHeight="1" x14ac:dyDescent="0.25">
      <c r="A285" s="349"/>
      <c r="B285" s="42" t="s">
        <v>102</v>
      </c>
      <c r="C285" s="43" t="s">
        <v>244</v>
      </c>
      <c r="D285" s="54">
        <v>1</v>
      </c>
      <c r="E285" s="55"/>
      <c r="F285" s="45"/>
      <c r="G285" s="46"/>
      <c r="H285" s="46"/>
      <c r="I285" s="47"/>
      <c r="J285" s="48"/>
      <c r="K285" s="49"/>
      <c r="L285" s="50"/>
    </row>
    <row r="286" spans="1:12" s="23" customFormat="1" ht="15" customHeight="1" x14ac:dyDescent="0.25">
      <c r="A286" s="350"/>
      <c r="B286" s="42" t="s">
        <v>104</v>
      </c>
      <c r="C286" s="43" t="s">
        <v>184</v>
      </c>
      <c r="D286" s="44"/>
      <c r="E286" s="43"/>
      <c r="F286" s="45"/>
      <c r="G286" s="46"/>
      <c r="H286" s="46"/>
      <c r="I286" s="47"/>
      <c r="J286" s="48"/>
      <c r="K286" s="49"/>
      <c r="L286" s="50"/>
    </row>
    <row r="287" spans="1:12" s="23" customFormat="1" ht="68.25" customHeight="1" x14ac:dyDescent="0.25">
      <c r="A287" s="101"/>
      <c r="B287" s="52" t="s">
        <v>189</v>
      </c>
      <c r="C287" s="52"/>
      <c r="D287" s="53"/>
      <c r="E287" s="52"/>
      <c r="F287" s="46"/>
      <c r="G287" s="46"/>
      <c r="H287" s="46"/>
      <c r="I287" s="47"/>
      <c r="J287" s="48"/>
      <c r="K287" s="49"/>
      <c r="L287" s="50"/>
    </row>
    <row r="288" spans="1:12" s="32" customFormat="1" ht="30" customHeight="1" x14ac:dyDescent="0.25">
      <c r="A288" s="33" t="s">
        <v>245</v>
      </c>
      <c r="B288" s="34" t="s">
        <v>246</v>
      </c>
      <c r="C288" s="34" t="s">
        <v>49</v>
      </c>
      <c r="D288" s="35">
        <v>1</v>
      </c>
      <c r="E288" s="36"/>
      <c r="F288" s="37">
        <v>325000000</v>
      </c>
      <c r="G288" s="38">
        <v>0</v>
      </c>
      <c r="H288" s="38">
        <f>F288-G288</f>
        <v>325000000</v>
      </c>
      <c r="I288" s="39"/>
      <c r="J288" s="40"/>
      <c r="K288" s="41"/>
      <c r="L288" s="31" t="s">
        <v>247</v>
      </c>
    </row>
    <row r="289" spans="1:12" s="23" customFormat="1" ht="26.25" customHeight="1" x14ac:dyDescent="0.25">
      <c r="A289" s="348"/>
      <c r="B289" s="42" t="s">
        <v>95</v>
      </c>
      <c r="C289" s="43" t="s">
        <v>224</v>
      </c>
      <c r="D289" s="44" t="s">
        <v>179</v>
      </c>
      <c r="E289" s="43"/>
      <c r="F289" s="45"/>
      <c r="G289" s="46"/>
      <c r="H289" s="46"/>
      <c r="I289" s="47"/>
      <c r="J289" s="48"/>
      <c r="K289" s="49"/>
      <c r="L289" s="50"/>
    </row>
    <row r="290" spans="1:12" s="23" customFormat="1" ht="15.75" customHeight="1" x14ac:dyDescent="0.25">
      <c r="A290" s="349"/>
      <c r="B290" s="42" t="s">
        <v>98</v>
      </c>
      <c r="C290" s="43" t="s">
        <v>99</v>
      </c>
      <c r="D290" s="44" t="s">
        <v>100</v>
      </c>
      <c r="E290" s="43"/>
      <c r="F290" s="45"/>
      <c r="G290" s="46"/>
      <c r="H290" s="46"/>
      <c r="I290" s="47"/>
      <c r="J290" s="48"/>
      <c r="K290" s="49"/>
      <c r="L290" s="50"/>
    </row>
    <row r="291" spans="1:12" s="23" customFormat="1" ht="30.75" customHeight="1" x14ac:dyDescent="0.25">
      <c r="A291" s="349"/>
      <c r="B291" s="42" t="s">
        <v>101</v>
      </c>
      <c r="C291" s="43" t="s">
        <v>49</v>
      </c>
      <c r="D291" s="44">
        <v>1</v>
      </c>
      <c r="E291" s="43"/>
      <c r="F291" s="45"/>
      <c r="G291" s="46"/>
      <c r="H291" s="46"/>
      <c r="I291" s="47"/>
      <c r="J291" s="48"/>
      <c r="K291" s="49"/>
      <c r="L291" s="50"/>
    </row>
    <row r="292" spans="1:12" s="23" customFormat="1" ht="15" customHeight="1" x14ac:dyDescent="0.25">
      <c r="A292" s="349"/>
      <c r="B292" s="42" t="s">
        <v>102</v>
      </c>
      <c r="C292" s="43" t="s">
        <v>248</v>
      </c>
      <c r="D292" s="54">
        <v>1</v>
      </c>
      <c r="E292" s="55"/>
      <c r="F292" s="45"/>
      <c r="G292" s="46"/>
      <c r="H292" s="46"/>
      <c r="I292" s="47"/>
      <c r="J292" s="48"/>
      <c r="K292" s="49"/>
      <c r="L292" s="50"/>
    </row>
    <row r="293" spans="1:12" s="23" customFormat="1" ht="15" customHeight="1" x14ac:dyDescent="0.25">
      <c r="A293" s="350"/>
      <c r="B293" s="42" t="s">
        <v>104</v>
      </c>
      <c r="C293" s="43" t="s">
        <v>184</v>
      </c>
      <c r="D293" s="44"/>
      <c r="E293" s="43"/>
      <c r="F293" s="45"/>
      <c r="G293" s="46"/>
      <c r="H293" s="46"/>
      <c r="I293" s="47"/>
      <c r="J293" s="48"/>
      <c r="K293" s="49"/>
      <c r="L293" s="50"/>
    </row>
    <row r="294" spans="1:12" s="23" customFormat="1" ht="53.25" customHeight="1" x14ac:dyDescent="0.25">
      <c r="A294" s="101"/>
      <c r="B294" s="52" t="s">
        <v>249</v>
      </c>
      <c r="C294" s="52"/>
      <c r="D294" s="53"/>
      <c r="E294" s="52"/>
      <c r="F294" s="46"/>
      <c r="G294" s="46"/>
      <c r="H294" s="46"/>
      <c r="I294" s="47"/>
      <c r="J294" s="48"/>
      <c r="K294" s="49"/>
      <c r="L294" s="50"/>
    </row>
    <row r="295" spans="1:12" s="32" customFormat="1" ht="15" customHeight="1" x14ac:dyDescent="0.25">
      <c r="A295" s="33" t="s">
        <v>250</v>
      </c>
      <c r="B295" s="34" t="s">
        <v>251</v>
      </c>
      <c r="C295" s="34" t="s">
        <v>50</v>
      </c>
      <c r="D295" s="35">
        <v>25</v>
      </c>
      <c r="E295" s="36"/>
      <c r="F295" s="37">
        <v>121000000</v>
      </c>
      <c r="G295" s="38">
        <v>0</v>
      </c>
      <c r="H295" s="38">
        <f>F295-G295</f>
        <v>121000000</v>
      </c>
      <c r="I295" s="39"/>
      <c r="J295" s="40"/>
      <c r="K295" s="41"/>
      <c r="L295" s="31" t="s">
        <v>252</v>
      </c>
    </row>
    <row r="296" spans="1:12" s="23" customFormat="1" ht="29.25" customHeight="1" x14ac:dyDescent="0.25">
      <c r="A296" s="348"/>
      <c r="B296" s="42" t="s">
        <v>95</v>
      </c>
      <c r="C296" s="43" t="s">
        <v>224</v>
      </c>
      <c r="D296" s="44" t="s">
        <v>179</v>
      </c>
      <c r="E296" s="43"/>
      <c r="F296" s="45"/>
      <c r="G296" s="46"/>
      <c r="H296" s="38"/>
      <c r="I296" s="47"/>
      <c r="J296" s="48"/>
      <c r="K296" s="49"/>
      <c r="L296" s="50"/>
    </row>
    <row r="297" spans="1:12" s="23" customFormat="1" ht="15" customHeight="1" x14ac:dyDescent="0.25">
      <c r="A297" s="349"/>
      <c r="B297" s="42" t="s">
        <v>98</v>
      </c>
      <c r="C297" s="43" t="s">
        <v>99</v>
      </c>
      <c r="D297" s="44" t="s">
        <v>100</v>
      </c>
      <c r="E297" s="43"/>
      <c r="F297" s="45"/>
      <c r="G297" s="46"/>
      <c r="H297" s="46"/>
      <c r="I297" s="47"/>
      <c r="J297" s="48"/>
      <c r="K297" s="49"/>
      <c r="L297" s="50"/>
    </row>
    <row r="298" spans="1:12" s="23" customFormat="1" ht="24" customHeight="1" x14ac:dyDescent="0.25">
      <c r="A298" s="349"/>
      <c r="B298" s="42" t="s">
        <v>101</v>
      </c>
      <c r="C298" s="43" t="s">
        <v>50</v>
      </c>
      <c r="D298" s="44">
        <v>25</v>
      </c>
      <c r="E298" s="43"/>
      <c r="F298" s="45"/>
      <c r="G298" s="46"/>
      <c r="H298" s="46"/>
      <c r="I298" s="47"/>
      <c r="J298" s="48"/>
      <c r="K298" s="49"/>
      <c r="L298" s="50"/>
    </row>
    <row r="299" spans="1:12" s="23" customFormat="1" ht="15" customHeight="1" x14ac:dyDescent="0.25">
      <c r="A299" s="349"/>
      <c r="B299" s="42" t="s">
        <v>102</v>
      </c>
      <c r="C299" s="43" t="s">
        <v>253</v>
      </c>
      <c r="D299" s="54">
        <v>1</v>
      </c>
      <c r="E299" s="55"/>
      <c r="F299" s="45"/>
      <c r="G299" s="46"/>
      <c r="H299" s="46"/>
      <c r="I299" s="47"/>
      <c r="J299" s="48"/>
      <c r="K299" s="49"/>
      <c r="L299" s="50"/>
    </row>
    <row r="300" spans="1:12" s="23" customFormat="1" ht="15" customHeight="1" x14ac:dyDescent="0.25">
      <c r="A300" s="350"/>
      <c r="B300" s="42" t="s">
        <v>104</v>
      </c>
      <c r="C300" s="43" t="s">
        <v>184</v>
      </c>
      <c r="D300" s="44"/>
      <c r="E300" s="43"/>
      <c r="F300" s="45"/>
      <c r="G300" s="46"/>
      <c r="H300" s="46"/>
      <c r="I300" s="47"/>
      <c r="J300" s="48"/>
      <c r="K300" s="49"/>
      <c r="L300" s="50"/>
    </row>
    <row r="301" spans="1:12" s="23" customFormat="1" ht="69.75" customHeight="1" x14ac:dyDescent="0.25">
      <c r="A301" s="101"/>
      <c r="B301" s="52" t="s">
        <v>189</v>
      </c>
      <c r="C301" s="52"/>
      <c r="D301" s="53"/>
      <c r="E301" s="52"/>
      <c r="F301" s="46"/>
      <c r="G301" s="46"/>
      <c r="H301" s="46"/>
      <c r="I301" s="47"/>
      <c r="J301" s="48"/>
      <c r="K301" s="49"/>
      <c r="L301" s="50"/>
    </row>
    <row r="302" spans="1:12" s="32" customFormat="1" ht="48.75" customHeight="1" x14ac:dyDescent="0.25">
      <c r="A302" s="33" t="s">
        <v>254</v>
      </c>
      <c r="B302" s="34" t="s">
        <v>255</v>
      </c>
      <c r="C302" s="34" t="s">
        <v>17</v>
      </c>
      <c r="D302" s="35">
        <v>4</v>
      </c>
      <c r="E302" s="36"/>
      <c r="F302" s="37">
        <v>140000000</v>
      </c>
      <c r="G302" s="38">
        <v>125000000</v>
      </c>
      <c r="H302" s="38">
        <f>F302-G302</f>
        <v>15000000</v>
      </c>
      <c r="I302" s="39"/>
      <c r="J302" s="40"/>
      <c r="K302" s="41"/>
      <c r="L302" s="50" t="s">
        <v>349</v>
      </c>
    </row>
    <row r="303" spans="1:12" s="23" customFormat="1" ht="27.75" customHeight="1" x14ac:dyDescent="0.25">
      <c r="A303" s="348"/>
      <c r="B303" s="42" t="s">
        <v>95</v>
      </c>
      <c r="C303" s="43" t="s">
        <v>224</v>
      </c>
      <c r="D303" s="44" t="s">
        <v>179</v>
      </c>
      <c r="E303" s="43"/>
      <c r="F303" s="45"/>
      <c r="G303" s="46"/>
      <c r="H303" s="46"/>
      <c r="I303" s="47"/>
      <c r="J303" s="48"/>
      <c r="K303" s="49"/>
      <c r="L303" s="50"/>
    </row>
    <row r="304" spans="1:12" s="23" customFormat="1" ht="15" customHeight="1" x14ac:dyDescent="0.25">
      <c r="A304" s="349"/>
      <c r="B304" s="42" t="s">
        <v>98</v>
      </c>
      <c r="C304" s="43" t="s">
        <v>99</v>
      </c>
      <c r="D304" s="44" t="s">
        <v>100</v>
      </c>
      <c r="E304" s="43"/>
      <c r="F304" s="45"/>
      <c r="G304" s="46"/>
      <c r="H304" s="46"/>
      <c r="I304" s="47"/>
      <c r="J304" s="48"/>
      <c r="K304" s="49"/>
      <c r="L304" s="50"/>
    </row>
    <row r="305" spans="1:12" s="23" customFormat="1" ht="35.25" customHeight="1" x14ac:dyDescent="0.25">
      <c r="A305" s="349"/>
      <c r="B305" s="42" t="s">
        <v>101</v>
      </c>
      <c r="C305" s="43" t="s">
        <v>17</v>
      </c>
      <c r="D305" s="44">
        <v>4</v>
      </c>
      <c r="E305" s="43"/>
      <c r="F305" s="45"/>
      <c r="G305" s="46"/>
      <c r="H305" s="46"/>
      <c r="I305" s="47"/>
      <c r="J305" s="48"/>
      <c r="K305" s="49"/>
      <c r="L305" s="50"/>
    </row>
    <row r="306" spans="1:12" s="23" customFormat="1" ht="33" customHeight="1" x14ac:dyDescent="0.25">
      <c r="A306" s="349"/>
      <c r="B306" s="42" t="s">
        <v>102</v>
      </c>
      <c r="C306" s="43" t="s">
        <v>257</v>
      </c>
      <c r="D306" s="54">
        <v>1</v>
      </c>
      <c r="E306" s="55"/>
      <c r="F306" s="45"/>
      <c r="G306" s="46"/>
      <c r="H306" s="46"/>
      <c r="I306" s="47"/>
      <c r="J306" s="48"/>
      <c r="K306" s="49"/>
      <c r="L306" s="50"/>
    </row>
    <row r="307" spans="1:12" s="23" customFormat="1" ht="15" customHeight="1" x14ac:dyDescent="0.25">
      <c r="A307" s="350"/>
      <c r="B307" s="42" t="s">
        <v>104</v>
      </c>
      <c r="C307" s="43" t="s">
        <v>184</v>
      </c>
      <c r="D307" s="44"/>
      <c r="E307" s="43"/>
      <c r="F307" s="45"/>
      <c r="G307" s="46"/>
      <c r="H307" s="46"/>
      <c r="I307" s="47"/>
      <c r="J307" s="48"/>
      <c r="K307" s="49"/>
      <c r="L307" s="50"/>
    </row>
    <row r="308" spans="1:12" s="23" customFormat="1" ht="69.75" customHeight="1" x14ac:dyDescent="0.25">
      <c r="A308" s="101"/>
      <c r="B308" s="52" t="s">
        <v>185</v>
      </c>
      <c r="C308" s="52"/>
      <c r="D308" s="53"/>
      <c r="E308" s="52"/>
      <c r="F308" s="46"/>
      <c r="G308" s="46"/>
      <c r="H308" s="46"/>
      <c r="I308" s="47"/>
      <c r="J308" s="48"/>
      <c r="K308" s="49"/>
      <c r="L308" s="50"/>
    </row>
    <row r="309" spans="1:12" s="32" customFormat="1" ht="37.5" customHeight="1" x14ac:dyDescent="0.25">
      <c r="A309" s="33" t="s">
        <v>258</v>
      </c>
      <c r="B309" s="34" t="s">
        <v>259</v>
      </c>
      <c r="C309" s="34" t="s">
        <v>18</v>
      </c>
      <c r="D309" s="35">
        <v>2</v>
      </c>
      <c r="E309" s="36"/>
      <c r="F309" s="37">
        <v>121000000</v>
      </c>
      <c r="G309" s="38">
        <v>115000000</v>
      </c>
      <c r="H309" s="38">
        <f>F309-G309</f>
        <v>6000000</v>
      </c>
      <c r="I309" s="39"/>
      <c r="J309" s="40"/>
      <c r="K309" s="41"/>
      <c r="L309" s="50" t="s">
        <v>260</v>
      </c>
    </row>
    <row r="310" spans="1:12" s="23" customFormat="1" ht="33.75" customHeight="1" x14ac:dyDescent="0.25">
      <c r="A310" s="348"/>
      <c r="B310" s="42" t="s">
        <v>95</v>
      </c>
      <c r="C310" s="43" t="s">
        <v>224</v>
      </c>
      <c r="D310" s="44" t="s">
        <v>179</v>
      </c>
      <c r="E310" s="43"/>
      <c r="F310" s="45"/>
      <c r="G310" s="46"/>
      <c r="H310" s="46"/>
      <c r="I310" s="47"/>
      <c r="J310" s="48"/>
      <c r="K310" s="49"/>
      <c r="L310" s="50"/>
    </row>
    <row r="311" spans="1:12" s="23" customFormat="1" ht="15" customHeight="1" x14ac:dyDescent="0.25">
      <c r="A311" s="349"/>
      <c r="B311" s="42" t="s">
        <v>98</v>
      </c>
      <c r="C311" s="43" t="s">
        <v>99</v>
      </c>
      <c r="D311" s="44" t="s">
        <v>100</v>
      </c>
      <c r="E311" s="43"/>
      <c r="F311" s="45"/>
      <c r="G311" s="46"/>
      <c r="H311" s="46"/>
      <c r="I311" s="47"/>
      <c r="J311" s="48"/>
      <c r="K311" s="49"/>
      <c r="L311" s="50"/>
    </row>
    <row r="312" spans="1:12" s="23" customFormat="1" ht="35.25" customHeight="1" x14ac:dyDescent="0.25">
      <c r="A312" s="349"/>
      <c r="B312" s="42" t="s">
        <v>101</v>
      </c>
      <c r="C312" s="43" t="s">
        <v>18</v>
      </c>
      <c r="D312" s="44">
        <v>2</v>
      </c>
      <c r="E312" s="43"/>
      <c r="F312" s="45"/>
      <c r="G312" s="46"/>
      <c r="H312" s="46"/>
      <c r="I312" s="47"/>
      <c r="J312" s="48"/>
      <c r="K312" s="49"/>
      <c r="L312" s="50"/>
    </row>
    <row r="313" spans="1:12" s="23" customFormat="1" ht="34.5" customHeight="1" x14ac:dyDescent="0.25">
      <c r="A313" s="349"/>
      <c r="B313" s="42" t="s">
        <v>102</v>
      </c>
      <c r="C313" s="43" t="s">
        <v>261</v>
      </c>
      <c r="D313" s="54">
        <v>1</v>
      </c>
      <c r="E313" s="55"/>
      <c r="F313" s="45"/>
      <c r="G313" s="46"/>
      <c r="H313" s="46"/>
      <c r="I313" s="47"/>
      <c r="J313" s="48"/>
      <c r="K313" s="49"/>
      <c r="L313" s="50"/>
    </row>
    <row r="314" spans="1:12" s="23" customFormat="1" ht="15" customHeight="1" x14ac:dyDescent="0.25">
      <c r="A314" s="350"/>
      <c r="B314" s="42" t="s">
        <v>104</v>
      </c>
      <c r="C314" s="43" t="s">
        <v>184</v>
      </c>
      <c r="D314" s="44"/>
      <c r="E314" s="43"/>
      <c r="F314" s="45"/>
      <c r="G314" s="46"/>
      <c r="H314" s="46"/>
      <c r="I314" s="47"/>
      <c r="J314" s="48"/>
      <c r="K314" s="49"/>
      <c r="L314" s="50"/>
    </row>
    <row r="315" spans="1:12" s="23" customFormat="1" ht="63" customHeight="1" x14ac:dyDescent="0.25">
      <c r="A315" s="101"/>
      <c r="B315" s="52" t="s">
        <v>185</v>
      </c>
      <c r="C315" s="52"/>
      <c r="D315" s="53"/>
      <c r="E315" s="52"/>
      <c r="F315" s="46"/>
      <c r="G315" s="46"/>
      <c r="H315" s="46"/>
      <c r="I315" s="47"/>
      <c r="J315" s="48"/>
      <c r="K315" s="49"/>
      <c r="L315" s="50"/>
    </row>
    <row r="316" spans="1:12" s="32" customFormat="1" ht="15" customHeight="1" x14ac:dyDescent="0.25">
      <c r="A316" s="33" t="s">
        <v>262</v>
      </c>
      <c r="B316" s="34" t="s">
        <v>263</v>
      </c>
      <c r="C316" s="34"/>
      <c r="D316" s="35"/>
      <c r="E316" s="36"/>
      <c r="F316" s="37">
        <v>3683000000</v>
      </c>
      <c r="G316" s="38">
        <v>0</v>
      </c>
      <c r="H316" s="38">
        <f>F316-G316</f>
        <v>3683000000</v>
      </c>
      <c r="I316" s="39"/>
      <c r="J316" s="40"/>
      <c r="K316" s="41"/>
      <c r="L316" s="31" t="s">
        <v>252</v>
      </c>
    </row>
    <row r="317" spans="1:12" s="23" customFormat="1" ht="26.25" customHeight="1" x14ac:dyDescent="0.25">
      <c r="A317" s="348"/>
      <c r="B317" s="42" t="s">
        <v>95</v>
      </c>
      <c r="C317" s="43" t="s">
        <v>224</v>
      </c>
      <c r="D317" s="44" t="s">
        <v>179</v>
      </c>
      <c r="E317" s="43"/>
      <c r="F317" s="45"/>
      <c r="G317" s="46"/>
      <c r="H317" s="46"/>
      <c r="I317" s="47"/>
      <c r="J317" s="48"/>
      <c r="K317" s="49"/>
      <c r="L317" s="50"/>
    </row>
    <row r="318" spans="1:12" s="23" customFormat="1" ht="15" customHeight="1" x14ac:dyDescent="0.25">
      <c r="A318" s="349"/>
      <c r="B318" s="42" t="s">
        <v>98</v>
      </c>
      <c r="C318" s="43"/>
      <c r="D318" s="44" t="s">
        <v>100</v>
      </c>
      <c r="E318" s="43"/>
      <c r="F318" s="45"/>
      <c r="G318" s="46"/>
      <c r="H318" s="46"/>
      <c r="I318" s="47"/>
      <c r="J318" s="48"/>
      <c r="K318" s="49"/>
      <c r="L318" s="50"/>
    </row>
    <row r="319" spans="1:12" s="23" customFormat="1" ht="15" customHeight="1" x14ac:dyDescent="0.25">
      <c r="A319" s="349"/>
      <c r="B319" s="42" t="s">
        <v>101</v>
      </c>
      <c r="C319" s="43"/>
      <c r="D319" s="44"/>
      <c r="E319" s="43"/>
      <c r="F319" s="45"/>
      <c r="G319" s="46"/>
      <c r="H319" s="46"/>
      <c r="I319" s="47"/>
      <c r="J319" s="48"/>
      <c r="K319" s="49"/>
      <c r="L319" s="50"/>
    </row>
    <row r="320" spans="1:12" s="23" customFormat="1" ht="15" customHeight="1" x14ac:dyDescent="0.25">
      <c r="A320" s="349"/>
      <c r="B320" s="42" t="s">
        <v>102</v>
      </c>
      <c r="C320" s="43"/>
      <c r="D320" s="44"/>
      <c r="E320" s="43"/>
      <c r="F320" s="45"/>
      <c r="G320" s="46"/>
      <c r="H320" s="46"/>
      <c r="I320" s="47"/>
      <c r="J320" s="48"/>
      <c r="K320" s="49"/>
      <c r="L320" s="50"/>
    </row>
    <row r="321" spans="1:12" s="23" customFormat="1" ht="15" customHeight="1" x14ac:dyDescent="0.25">
      <c r="A321" s="350"/>
      <c r="B321" s="42" t="s">
        <v>104</v>
      </c>
      <c r="C321" s="43"/>
      <c r="D321" s="44"/>
      <c r="E321" s="43"/>
      <c r="F321" s="45"/>
      <c r="G321" s="46"/>
      <c r="H321" s="46"/>
      <c r="I321" s="47"/>
      <c r="J321" s="48"/>
      <c r="K321" s="49"/>
      <c r="L321" s="50"/>
    </row>
    <row r="322" spans="1:12" s="23" customFormat="1" ht="18" customHeight="1" x14ac:dyDescent="0.25">
      <c r="A322" s="101"/>
      <c r="B322" s="52" t="s">
        <v>180</v>
      </c>
      <c r="C322" s="52"/>
      <c r="D322" s="53"/>
      <c r="E322" s="52"/>
      <c r="F322" s="46"/>
      <c r="G322" s="46"/>
      <c r="H322" s="46"/>
      <c r="I322" s="47"/>
      <c r="J322" s="48"/>
      <c r="K322" s="49"/>
      <c r="L322" s="50"/>
    </row>
    <row r="323" spans="1:12" s="32" customFormat="1" ht="33" customHeight="1" x14ac:dyDescent="0.25">
      <c r="A323" s="24">
        <v>1.3</v>
      </c>
      <c r="B323" s="25" t="s">
        <v>10</v>
      </c>
      <c r="C323" s="25" t="s">
        <v>6</v>
      </c>
      <c r="D323" s="26">
        <v>100</v>
      </c>
      <c r="E323" s="25" t="s">
        <v>92</v>
      </c>
      <c r="F323" s="27">
        <f>SUM(F324:F330)</f>
        <v>55000000</v>
      </c>
      <c r="G323" s="27">
        <f>SUM(G324:G330)</f>
        <v>50000000</v>
      </c>
      <c r="H323" s="27">
        <f>SUM(H324:H330)</f>
        <v>5000000</v>
      </c>
      <c r="I323" s="28"/>
      <c r="J323" s="29"/>
      <c r="K323" s="30"/>
      <c r="L323" s="31"/>
    </row>
    <row r="324" spans="1:12" s="32" customFormat="1" ht="36" customHeight="1" x14ac:dyDescent="0.25">
      <c r="A324" s="33" t="s">
        <v>264</v>
      </c>
      <c r="B324" s="34" t="s">
        <v>265</v>
      </c>
      <c r="C324" s="34" t="s">
        <v>20</v>
      </c>
      <c r="D324" s="35">
        <v>53</v>
      </c>
      <c r="E324" s="36"/>
      <c r="F324" s="37">
        <v>55000000</v>
      </c>
      <c r="G324" s="38">
        <v>50000000</v>
      </c>
      <c r="H324" s="38">
        <f>F324-G324</f>
        <v>5000000</v>
      </c>
      <c r="I324" s="39"/>
      <c r="J324" s="40"/>
      <c r="K324" s="41"/>
      <c r="L324" s="50" t="s">
        <v>266</v>
      </c>
    </row>
    <row r="325" spans="1:12" s="23" customFormat="1" ht="30.75" customHeight="1" x14ac:dyDescent="0.25">
      <c r="A325" s="348"/>
      <c r="B325" s="42" t="s">
        <v>95</v>
      </c>
      <c r="C325" s="43" t="s">
        <v>267</v>
      </c>
      <c r="D325" s="44" t="s">
        <v>179</v>
      </c>
      <c r="E325" s="43"/>
      <c r="F325" s="45"/>
      <c r="G325" s="46"/>
      <c r="H325" s="46"/>
      <c r="I325" s="47"/>
      <c r="J325" s="48"/>
      <c r="K325" s="49"/>
      <c r="L325" s="50"/>
    </row>
    <row r="326" spans="1:12" s="23" customFormat="1" ht="15" customHeight="1" x14ac:dyDescent="0.25">
      <c r="A326" s="349"/>
      <c r="B326" s="42" t="s">
        <v>98</v>
      </c>
      <c r="C326" s="43" t="s">
        <v>99</v>
      </c>
      <c r="D326" s="44" t="s">
        <v>100</v>
      </c>
      <c r="E326" s="43"/>
      <c r="F326" s="45"/>
      <c r="G326" s="46"/>
      <c r="H326" s="46"/>
      <c r="I326" s="47"/>
      <c r="J326" s="48"/>
      <c r="K326" s="49"/>
      <c r="L326" s="50"/>
    </row>
    <row r="327" spans="1:12" s="23" customFormat="1" ht="28.5" customHeight="1" x14ac:dyDescent="0.25">
      <c r="A327" s="349"/>
      <c r="B327" s="42" t="s">
        <v>101</v>
      </c>
      <c r="C327" s="43" t="s">
        <v>20</v>
      </c>
      <c r="D327" s="44">
        <v>53</v>
      </c>
      <c r="E327" s="43"/>
      <c r="F327" s="45"/>
      <c r="G327" s="46"/>
      <c r="H327" s="46"/>
      <c r="I327" s="47"/>
      <c r="J327" s="48"/>
      <c r="K327" s="49"/>
      <c r="L327" s="50"/>
    </row>
    <row r="328" spans="1:12" s="23" customFormat="1" ht="29.25" customHeight="1" x14ac:dyDescent="0.25">
      <c r="A328" s="349"/>
      <c r="B328" s="42" t="s">
        <v>102</v>
      </c>
      <c r="C328" s="43" t="s">
        <v>268</v>
      </c>
      <c r="D328" s="54">
        <v>1</v>
      </c>
      <c r="E328" s="55"/>
      <c r="F328" s="45"/>
      <c r="G328" s="46"/>
      <c r="H328" s="46"/>
      <c r="I328" s="47"/>
      <c r="J328" s="48"/>
      <c r="K328" s="49"/>
      <c r="L328" s="50"/>
    </row>
    <row r="329" spans="1:12" s="23" customFormat="1" ht="15" customHeight="1" x14ac:dyDescent="0.25">
      <c r="A329" s="350"/>
      <c r="B329" s="42" t="s">
        <v>104</v>
      </c>
      <c r="C329" s="43" t="s">
        <v>184</v>
      </c>
      <c r="D329" s="44"/>
      <c r="E329" s="43"/>
      <c r="F329" s="45"/>
      <c r="G329" s="46"/>
      <c r="H329" s="46"/>
      <c r="I329" s="47"/>
      <c r="J329" s="48"/>
      <c r="K329" s="49"/>
      <c r="L329" s="50"/>
    </row>
    <row r="330" spans="1:12" s="23" customFormat="1" ht="65.25" customHeight="1" x14ac:dyDescent="0.25">
      <c r="A330" s="101"/>
      <c r="B330" s="52" t="s">
        <v>189</v>
      </c>
      <c r="C330" s="52"/>
      <c r="D330" s="53"/>
      <c r="E330" s="52"/>
      <c r="F330" s="46"/>
      <c r="G330" s="46"/>
      <c r="H330" s="46"/>
      <c r="I330" s="47"/>
      <c r="J330" s="48"/>
      <c r="K330" s="49"/>
      <c r="L330" s="50"/>
    </row>
    <row r="331" spans="1:12" s="32" customFormat="1" ht="26.25" customHeight="1" x14ac:dyDescent="0.25">
      <c r="A331" s="24">
        <v>1.4</v>
      </c>
      <c r="B331" s="25" t="s">
        <v>52</v>
      </c>
      <c r="C331" s="25" t="s">
        <v>53</v>
      </c>
      <c r="D331" s="26">
        <v>100</v>
      </c>
      <c r="E331" s="25" t="s">
        <v>92</v>
      </c>
      <c r="F331" s="27">
        <f>SUM(F332:F338)</f>
        <v>97000000</v>
      </c>
      <c r="G331" s="27">
        <f>G332</f>
        <v>125000000</v>
      </c>
      <c r="H331" s="27">
        <f>SUM(H332:H338)</f>
        <v>-28000000</v>
      </c>
      <c r="I331" s="28"/>
      <c r="J331" s="29"/>
      <c r="K331" s="30"/>
      <c r="L331" s="31"/>
    </row>
    <row r="332" spans="1:12" s="32" customFormat="1" ht="40.5" customHeight="1" x14ac:dyDescent="0.25">
      <c r="A332" s="33" t="s">
        <v>269</v>
      </c>
      <c r="B332" s="34" t="s">
        <v>270</v>
      </c>
      <c r="C332" s="34" t="s">
        <v>54</v>
      </c>
      <c r="D332" s="35">
        <v>8</v>
      </c>
      <c r="E332" s="36"/>
      <c r="F332" s="37">
        <v>97000000</v>
      </c>
      <c r="G332" s="38">
        <v>125000000</v>
      </c>
      <c r="H332" s="38">
        <f>F332-G332</f>
        <v>-28000000</v>
      </c>
      <c r="I332" s="39"/>
      <c r="J332" s="40"/>
      <c r="K332" s="41"/>
      <c r="L332" s="31"/>
    </row>
    <row r="333" spans="1:12" s="23" customFormat="1" ht="28.5" customHeight="1" x14ac:dyDescent="0.25">
      <c r="A333" s="348"/>
      <c r="B333" s="42" t="s">
        <v>95</v>
      </c>
      <c r="C333" s="43" t="s">
        <v>271</v>
      </c>
      <c r="D333" s="44" t="s">
        <v>179</v>
      </c>
      <c r="E333" s="43"/>
      <c r="F333" s="45"/>
      <c r="G333" s="46"/>
      <c r="H333" s="46"/>
      <c r="I333" s="47"/>
      <c r="J333" s="48"/>
      <c r="K333" s="49"/>
      <c r="L333" s="50"/>
    </row>
    <row r="334" spans="1:12" s="23" customFormat="1" ht="15" customHeight="1" x14ac:dyDescent="0.25">
      <c r="A334" s="349"/>
      <c r="B334" s="42" t="s">
        <v>98</v>
      </c>
      <c r="C334" s="43" t="s">
        <v>99</v>
      </c>
      <c r="D334" s="44" t="s">
        <v>100</v>
      </c>
      <c r="E334" s="43"/>
      <c r="F334" s="45"/>
      <c r="G334" s="46"/>
      <c r="H334" s="46"/>
      <c r="I334" s="47"/>
      <c r="J334" s="48"/>
      <c r="K334" s="49"/>
      <c r="L334" s="50"/>
    </row>
    <row r="335" spans="1:12" s="23" customFormat="1" ht="45.75" customHeight="1" x14ac:dyDescent="0.25">
      <c r="A335" s="349"/>
      <c r="B335" s="42" t="s">
        <v>101</v>
      </c>
      <c r="C335" s="43" t="s">
        <v>54</v>
      </c>
      <c r="D335" s="44">
        <v>8</v>
      </c>
      <c r="E335" s="43"/>
      <c r="F335" s="45"/>
      <c r="G335" s="46"/>
      <c r="H335" s="46"/>
      <c r="I335" s="47"/>
      <c r="J335" s="48"/>
      <c r="K335" s="49"/>
      <c r="L335" s="50"/>
    </row>
    <row r="336" spans="1:12" s="23" customFormat="1" ht="30" customHeight="1" x14ac:dyDescent="0.25">
      <c r="A336" s="349"/>
      <c r="B336" s="42" t="s">
        <v>102</v>
      </c>
      <c r="C336" s="43" t="s">
        <v>272</v>
      </c>
      <c r="D336" s="54">
        <v>1</v>
      </c>
      <c r="E336" s="55"/>
      <c r="F336" s="45"/>
      <c r="G336" s="46"/>
      <c r="H336" s="46"/>
      <c r="I336" s="47"/>
      <c r="J336" s="48"/>
      <c r="K336" s="49"/>
      <c r="L336" s="50"/>
    </row>
    <row r="337" spans="1:12" s="23" customFormat="1" ht="15" customHeight="1" x14ac:dyDescent="0.25">
      <c r="A337" s="350"/>
      <c r="B337" s="42" t="s">
        <v>104</v>
      </c>
      <c r="C337" s="43" t="s">
        <v>184</v>
      </c>
      <c r="D337" s="44"/>
      <c r="E337" s="43"/>
      <c r="F337" s="45"/>
      <c r="G337" s="46"/>
      <c r="H337" s="46"/>
      <c r="I337" s="47"/>
      <c r="J337" s="48"/>
      <c r="K337" s="49"/>
      <c r="L337" s="50"/>
    </row>
    <row r="338" spans="1:12" s="23" customFormat="1" ht="83.25" customHeight="1" x14ac:dyDescent="0.25">
      <c r="A338" s="101"/>
      <c r="B338" s="52" t="s">
        <v>273</v>
      </c>
      <c r="C338" s="52"/>
      <c r="D338" s="53"/>
      <c r="E338" s="52"/>
      <c r="F338" s="46"/>
      <c r="G338" s="46"/>
      <c r="H338" s="46"/>
      <c r="I338" s="47"/>
      <c r="J338" s="48"/>
      <c r="K338" s="49"/>
      <c r="L338" s="50"/>
    </row>
    <row r="339" spans="1:12" s="32" customFormat="1" ht="36" customHeight="1" x14ac:dyDescent="0.25">
      <c r="A339" s="24">
        <v>1.5</v>
      </c>
      <c r="B339" s="25" t="s">
        <v>55</v>
      </c>
      <c r="C339" s="25" t="s">
        <v>56</v>
      </c>
      <c r="D339" s="26">
        <v>100</v>
      </c>
      <c r="E339" s="25" t="s">
        <v>92</v>
      </c>
      <c r="F339" s="27">
        <f>SUM(F340:F367)</f>
        <v>311000000</v>
      </c>
      <c r="G339" s="27">
        <f>SUM(G340:G367)</f>
        <v>268000000</v>
      </c>
      <c r="H339" s="27">
        <f>SUM(H340:H367)</f>
        <v>43000000</v>
      </c>
      <c r="I339" s="28"/>
      <c r="J339" s="29"/>
      <c r="K339" s="30"/>
      <c r="L339" s="31"/>
    </row>
    <row r="340" spans="1:12" s="32" customFormat="1" ht="32.25" customHeight="1" x14ac:dyDescent="0.25">
      <c r="A340" s="33" t="s">
        <v>274</v>
      </c>
      <c r="B340" s="34" t="s">
        <v>275</v>
      </c>
      <c r="C340" s="34" t="s">
        <v>19</v>
      </c>
      <c r="D340" s="35">
        <v>12</v>
      </c>
      <c r="E340" s="36"/>
      <c r="F340" s="37">
        <v>49000000</v>
      </c>
      <c r="G340" s="38">
        <v>45000000</v>
      </c>
      <c r="H340" s="38">
        <f>F340-G340</f>
        <v>4000000</v>
      </c>
      <c r="I340" s="39"/>
      <c r="J340" s="40"/>
      <c r="K340" s="41"/>
      <c r="L340" s="31"/>
    </row>
    <row r="341" spans="1:12" s="23" customFormat="1" ht="29.25" customHeight="1" x14ac:dyDescent="0.25">
      <c r="A341" s="348"/>
      <c r="B341" s="42" t="s">
        <v>95</v>
      </c>
      <c r="C341" s="43" t="s">
        <v>276</v>
      </c>
      <c r="D341" s="44" t="s">
        <v>179</v>
      </c>
      <c r="E341" s="43"/>
      <c r="F341" s="45"/>
      <c r="G341" s="46"/>
      <c r="H341" s="46"/>
      <c r="I341" s="47"/>
      <c r="J341" s="48"/>
      <c r="K341" s="49"/>
      <c r="L341" s="50"/>
    </row>
    <row r="342" spans="1:12" s="23" customFormat="1" ht="15" customHeight="1" x14ac:dyDescent="0.25">
      <c r="A342" s="349"/>
      <c r="B342" s="42" t="s">
        <v>98</v>
      </c>
      <c r="C342" s="43" t="s">
        <v>99</v>
      </c>
      <c r="D342" s="44" t="s">
        <v>100</v>
      </c>
      <c r="E342" s="43"/>
      <c r="F342" s="45"/>
      <c r="G342" s="46"/>
      <c r="H342" s="46"/>
      <c r="I342" s="47"/>
      <c r="J342" s="48"/>
      <c r="K342" s="49"/>
      <c r="L342" s="50"/>
    </row>
    <row r="343" spans="1:12" s="23" customFormat="1" ht="27.75" customHeight="1" x14ac:dyDescent="0.25">
      <c r="A343" s="349"/>
      <c r="B343" s="42" t="s">
        <v>101</v>
      </c>
      <c r="C343" s="43" t="s">
        <v>19</v>
      </c>
      <c r="D343" s="44">
        <v>12</v>
      </c>
      <c r="E343" s="43"/>
      <c r="F343" s="45"/>
      <c r="G343" s="46"/>
      <c r="H343" s="46"/>
      <c r="I343" s="47"/>
      <c r="J343" s="48"/>
      <c r="K343" s="49"/>
      <c r="L343" s="50"/>
    </row>
    <row r="344" spans="1:12" s="23" customFormat="1" ht="33.75" customHeight="1" x14ac:dyDescent="0.25">
      <c r="A344" s="349"/>
      <c r="B344" s="42" t="s">
        <v>102</v>
      </c>
      <c r="C344" s="43" t="s">
        <v>277</v>
      </c>
      <c r="D344" s="54">
        <v>1</v>
      </c>
      <c r="E344" s="55"/>
      <c r="F344" s="45"/>
      <c r="G344" s="46"/>
      <c r="H344" s="46"/>
      <c r="I344" s="47"/>
      <c r="J344" s="48"/>
      <c r="K344" s="49"/>
      <c r="L344" s="50"/>
    </row>
    <row r="345" spans="1:12" s="23" customFormat="1" ht="15" customHeight="1" x14ac:dyDescent="0.25">
      <c r="A345" s="350"/>
      <c r="B345" s="42" t="s">
        <v>104</v>
      </c>
      <c r="C345" s="43" t="s">
        <v>184</v>
      </c>
      <c r="D345" s="44"/>
      <c r="E345" s="43"/>
      <c r="F345" s="45"/>
      <c r="G345" s="46"/>
      <c r="H345" s="46"/>
      <c r="I345" s="47"/>
      <c r="J345" s="48"/>
      <c r="K345" s="49"/>
      <c r="L345" s="50"/>
    </row>
    <row r="346" spans="1:12" s="23" customFormat="1" ht="111" customHeight="1" x14ac:dyDescent="0.25">
      <c r="A346" s="101"/>
      <c r="B346" s="52" t="s">
        <v>278</v>
      </c>
      <c r="C346" s="52"/>
      <c r="D346" s="53"/>
      <c r="E346" s="52"/>
      <c r="F346" s="46"/>
      <c r="G346" s="46"/>
      <c r="H346" s="46"/>
      <c r="I346" s="47"/>
      <c r="J346" s="48"/>
      <c r="K346" s="49"/>
      <c r="L346" s="50"/>
    </row>
    <row r="347" spans="1:12" s="32" customFormat="1" ht="67.5" customHeight="1" x14ac:dyDescent="0.25">
      <c r="A347" s="33" t="s">
        <v>279</v>
      </c>
      <c r="B347" s="34" t="s">
        <v>280</v>
      </c>
      <c r="C347" s="34" t="s">
        <v>58</v>
      </c>
      <c r="D347" s="72">
        <v>43232</v>
      </c>
      <c r="E347" s="73"/>
      <c r="F347" s="37">
        <v>10000000</v>
      </c>
      <c r="G347" s="38">
        <v>11000000</v>
      </c>
      <c r="H347" s="38">
        <f>F347-G347</f>
        <v>-1000000</v>
      </c>
      <c r="I347" s="39"/>
      <c r="J347" s="40"/>
      <c r="K347" s="41"/>
      <c r="L347" s="31"/>
    </row>
    <row r="348" spans="1:12" s="23" customFormat="1" ht="29.25" customHeight="1" x14ac:dyDescent="0.25">
      <c r="A348" s="348"/>
      <c r="B348" s="42" t="s">
        <v>95</v>
      </c>
      <c r="C348" s="43" t="s">
        <v>276</v>
      </c>
      <c r="D348" s="44" t="s">
        <v>179</v>
      </c>
      <c r="E348" s="43"/>
      <c r="F348" s="45"/>
      <c r="G348" s="46"/>
      <c r="H348" s="46"/>
      <c r="I348" s="47"/>
      <c r="J348" s="48"/>
      <c r="K348" s="49"/>
      <c r="L348" s="50"/>
    </row>
    <row r="349" spans="1:12" s="23" customFormat="1" ht="15" customHeight="1" x14ac:dyDescent="0.25">
      <c r="A349" s="349"/>
      <c r="B349" s="42" t="s">
        <v>98</v>
      </c>
      <c r="C349" s="43" t="s">
        <v>99</v>
      </c>
      <c r="D349" s="44" t="s">
        <v>100</v>
      </c>
      <c r="E349" s="43"/>
      <c r="F349" s="45"/>
      <c r="G349" s="46"/>
      <c r="H349" s="46"/>
      <c r="I349" s="47"/>
      <c r="J349" s="48"/>
      <c r="K349" s="49"/>
      <c r="L349" s="50"/>
    </row>
    <row r="350" spans="1:12" s="23" customFormat="1" ht="71.25" customHeight="1" x14ac:dyDescent="0.25">
      <c r="A350" s="349"/>
      <c r="B350" s="42" t="s">
        <v>101</v>
      </c>
      <c r="C350" s="43" t="s">
        <v>58</v>
      </c>
      <c r="D350" s="74">
        <v>43232</v>
      </c>
      <c r="E350" s="75"/>
      <c r="F350" s="45"/>
      <c r="G350" s="46"/>
      <c r="H350" s="46"/>
      <c r="I350" s="47"/>
      <c r="J350" s="48"/>
      <c r="K350" s="49"/>
      <c r="L350" s="50"/>
    </row>
    <row r="351" spans="1:12" s="23" customFormat="1" ht="44.25" customHeight="1" x14ac:dyDescent="0.25">
      <c r="A351" s="349"/>
      <c r="B351" s="42" t="s">
        <v>102</v>
      </c>
      <c r="C351" s="43" t="s">
        <v>281</v>
      </c>
      <c r="D351" s="54">
        <v>1</v>
      </c>
      <c r="E351" s="55"/>
      <c r="F351" s="45"/>
      <c r="G351" s="46"/>
      <c r="H351" s="46"/>
      <c r="I351" s="47"/>
      <c r="J351" s="48"/>
      <c r="K351" s="49"/>
      <c r="L351" s="50"/>
    </row>
    <row r="352" spans="1:12" s="23" customFormat="1" ht="15" customHeight="1" x14ac:dyDescent="0.25">
      <c r="A352" s="350"/>
      <c r="B352" s="42" t="s">
        <v>104</v>
      </c>
      <c r="C352" s="43" t="s">
        <v>184</v>
      </c>
      <c r="D352" s="44"/>
      <c r="E352" s="43"/>
      <c r="F352" s="45"/>
      <c r="G352" s="46"/>
      <c r="H352" s="46"/>
      <c r="I352" s="47"/>
      <c r="J352" s="48"/>
      <c r="K352" s="49"/>
      <c r="L352" s="50"/>
    </row>
    <row r="353" spans="1:12" s="23" customFormat="1" ht="84" customHeight="1" x14ac:dyDescent="0.25">
      <c r="A353" s="101"/>
      <c r="B353" s="52" t="s">
        <v>273</v>
      </c>
      <c r="C353" s="52"/>
      <c r="D353" s="53"/>
      <c r="E353" s="52"/>
      <c r="F353" s="46"/>
      <c r="G353" s="46"/>
      <c r="H353" s="46"/>
      <c r="I353" s="47"/>
      <c r="J353" s="48"/>
      <c r="K353" s="49"/>
      <c r="L353" s="50"/>
    </row>
    <row r="354" spans="1:12" s="32" customFormat="1" ht="40.5" customHeight="1" x14ac:dyDescent="0.25">
      <c r="A354" s="33" t="s">
        <v>282</v>
      </c>
      <c r="B354" s="34" t="s">
        <v>283</v>
      </c>
      <c r="C354" s="34" t="s">
        <v>57</v>
      </c>
      <c r="D354" s="35">
        <v>12</v>
      </c>
      <c r="E354" s="36"/>
      <c r="F354" s="37">
        <v>240000000</v>
      </c>
      <c r="G354" s="38">
        <v>200000000</v>
      </c>
      <c r="H354" s="38">
        <f>F354-G354</f>
        <v>40000000</v>
      </c>
      <c r="I354" s="39"/>
      <c r="J354" s="40"/>
      <c r="K354" s="41"/>
      <c r="L354" s="31"/>
    </row>
    <row r="355" spans="1:12" s="23" customFormat="1" ht="28.5" customHeight="1" x14ac:dyDescent="0.25">
      <c r="A355" s="348"/>
      <c r="B355" s="42" t="s">
        <v>95</v>
      </c>
      <c r="C355" s="43" t="s">
        <v>276</v>
      </c>
      <c r="D355" s="44" t="s">
        <v>179</v>
      </c>
      <c r="E355" s="43"/>
      <c r="F355" s="45"/>
      <c r="G355" s="46"/>
      <c r="H355" s="46"/>
      <c r="I355" s="47"/>
      <c r="J355" s="48"/>
      <c r="K355" s="49"/>
      <c r="L355" s="50"/>
    </row>
    <row r="356" spans="1:12" s="23" customFormat="1" ht="15" customHeight="1" x14ac:dyDescent="0.25">
      <c r="A356" s="349"/>
      <c r="B356" s="42" t="s">
        <v>98</v>
      </c>
      <c r="C356" s="43" t="s">
        <v>99</v>
      </c>
      <c r="D356" s="44" t="s">
        <v>100</v>
      </c>
      <c r="E356" s="43"/>
      <c r="F356" s="45"/>
      <c r="G356" s="46"/>
      <c r="H356" s="46"/>
      <c r="I356" s="47"/>
      <c r="J356" s="48"/>
      <c r="K356" s="49"/>
      <c r="L356" s="50"/>
    </row>
    <row r="357" spans="1:12" s="23" customFormat="1" ht="43.5" customHeight="1" x14ac:dyDescent="0.25">
      <c r="A357" s="349"/>
      <c r="B357" s="42" t="s">
        <v>101</v>
      </c>
      <c r="C357" s="43" t="s">
        <v>57</v>
      </c>
      <c r="D357" s="44">
        <v>12</v>
      </c>
      <c r="E357" s="43"/>
      <c r="F357" s="45"/>
      <c r="G357" s="46"/>
      <c r="H357" s="46"/>
      <c r="I357" s="47"/>
      <c r="J357" s="48"/>
      <c r="K357" s="49"/>
      <c r="L357" s="50"/>
    </row>
    <row r="358" spans="1:12" s="23" customFormat="1" ht="31.5" customHeight="1" x14ac:dyDescent="0.25">
      <c r="A358" s="349"/>
      <c r="B358" s="42" t="s">
        <v>102</v>
      </c>
      <c r="C358" s="43" t="s">
        <v>284</v>
      </c>
      <c r="D358" s="54">
        <v>1</v>
      </c>
      <c r="E358" s="55"/>
      <c r="F358" s="45"/>
      <c r="G358" s="46"/>
      <c r="H358" s="46"/>
      <c r="I358" s="47"/>
      <c r="J358" s="48"/>
      <c r="K358" s="49"/>
      <c r="L358" s="50"/>
    </row>
    <row r="359" spans="1:12" s="23" customFormat="1" ht="15" customHeight="1" x14ac:dyDescent="0.25">
      <c r="A359" s="350"/>
      <c r="B359" s="42" t="s">
        <v>104</v>
      </c>
      <c r="C359" s="43" t="s">
        <v>184</v>
      </c>
      <c r="D359" s="44"/>
      <c r="E359" s="43"/>
      <c r="F359" s="45"/>
      <c r="G359" s="46"/>
      <c r="H359" s="46"/>
      <c r="I359" s="47"/>
      <c r="J359" s="48"/>
      <c r="K359" s="49"/>
      <c r="L359" s="50"/>
    </row>
    <row r="360" spans="1:12" s="23" customFormat="1" ht="81" customHeight="1" x14ac:dyDescent="0.25">
      <c r="A360" s="101"/>
      <c r="B360" s="52" t="s">
        <v>273</v>
      </c>
      <c r="C360" s="52"/>
      <c r="D360" s="53"/>
      <c r="E360" s="52"/>
      <c r="F360" s="46"/>
      <c r="G360" s="46"/>
      <c r="H360" s="46"/>
      <c r="I360" s="47"/>
      <c r="J360" s="48"/>
      <c r="K360" s="49"/>
      <c r="L360" s="50"/>
    </row>
    <row r="361" spans="1:12" s="32" customFormat="1" ht="42" customHeight="1" x14ac:dyDescent="0.25">
      <c r="A361" s="33" t="s">
        <v>285</v>
      </c>
      <c r="B361" s="34" t="s">
        <v>286</v>
      </c>
      <c r="C361" s="34" t="s">
        <v>59</v>
      </c>
      <c r="D361" s="35">
        <v>1</v>
      </c>
      <c r="E361" s="36"/>
      <c r="F361" s="37">
        <v>12000000</v>
      </c>
      <c r="G361" s="38">
        <v>12000000</v>
      </c>
      <c r="H361" s="38">
        <f>F361-G361</f>
        <v>0</v>
      </c>
      <c r="I361" s="39"/>
      <c r="J361" s="40"/>
      <c r="K361" s="41"/>
      <c r="L361" s="31"/>
    </row>
    <row r="362" spans="1:12" s="23" customFormat="1" ht="26.25" customHeight="1" x14ac:dyDescent="0.25">
      <c r="A362" s="348"/>
      <c r="B362" s="42" t="s">
        <v>95</v>
      </c>
      <c r="C362" s="43" t="s">
        <v>276</v>
      </c>
      <c r="D362" s="44" t="s">
        <v>179</v>
      </c>
      <c r="E362" s="43"/>
      <c r="F362" s="45"/>
      <c r="G362" s="46"/>
      <c r="H362" s="46"/>
      <c r="I362" s="47"/>
      <c r="J362" s="48"/>
      <c r="K362" s="49"/>
      <c r="L362" s="50"/>
    </row>
    <row r="363" spans="1:12" s="23" customFormat="1" ht="15" customHeight="1" x14ac:dyDescent="0.25">
      <c r="A363" s="349"/>
      <c r="B363" s="42" t="s">
        <v>98</v>
      </c>
      <c r="C363" s="43" t="s">
        <v>99</v>
      </c>
      <c r="D363" s="44" t="s">
        <v>100</v>
      </c>
      <c r="E363" s="43"/>
      <c r="F363" s="45"/>
      <c r="G363" s="46"/>
      <c r="H363" s="46"/>
      <c r="I363" s="47"/>
      <c r="J363" s="48"/>
      <c r="K363" s="49"/>
      <c r="L363" s="50"/>
    </row>
    <row r="364" spans="1:12" s="23" customFormat="1" ht="42" customHeight="1" x14ac:dyDescent="0.25">
      <c r="A364" s="349"/>
      <c r="B364" s="42" t="s">
        <v>101</v>
      </c>
      <c r="C364" s="43" t="s">
        <v>59</v>
      </c>
      <c r="D364" s="44">
        <v>1</v>
      </c>
      <c r="E364" s="43"/>
      <c r="F364" s="45"/>
      <c r="G364" s="46"/>
      <c r="H364" s="46"/>
      <c r="I364" s="47"/>
      <c r="J364" s="48"/>
      <c r="K364" s="49"/>
      <c r="L364" s="50"/>
    </row>
    <row r="365" spans="1:12" s="23" customFormat="1" ht="27.75" customHeight="1" x14ac:dyDescent="0.25">
      <c r="A365" s="349"/>
      <c r="B365" s="42" t="s">
        <v>102</v>
      </c>
      <c r="C365" s="43" t="s">
        <v>287</v>
      </c>
      <c r="D365" s="54">
        <v>1</v>
      </c>
      <c r="E365" s="55"/>
      <c r="F365" s="45"/>
      <c r="G365" s="46"/>
      <c r="H365" s="46"/>
      <c r="I365" s="47"/>
      <c r="J365" s="48"/>
      <c r="K365" s="49"/>
      <c r="L365" s="50"/>
    </row>
    <row r="366" spans="1:12" s="23" customFormat="1" ht="15" customHeight="1" x14ac:dyDescent="0.25">
      <c r="A366" s="350"/>
      <c r="B366" s="42" t="s">
        <v>104</v>
      </c>
      <c r="C366" s="43" t="s">
        <v>184</v>
      </c>
      <c r="D366" s="44"/>
      <c r="E366" s="43"/>
      <c r="F366" s="45"/>
      <c r="G366" s="46"/>
      <c r="H366" s="46"/>
      <c r="I366" s="47"/>
      <c r="J366" s="48"/>
      <c r="K366" s="49"/>
      <c r="L366" s="50"/>
    </row>
    <row r="367" spans="1:12" s="23" customFormat="1" ht="83.25" customHeight="1" x14ac:dyDescent="0.25">
      <c r="A367" s="101"/>
      <c r="B367" s="52" t="s">
        <v>273</v>
      </c>
      <c r="C367" s="52"/>
      <c r="D367" s="53"/>
      <c r="E367" s="52"/>
      <c r="F367" s="46"/>
      <c r="G367" s="46"/>
      <c r="H367" s="46"/>
      <c r="I367" s="47"/>
      <c r="J367" s="48"/>
      <c r="K367" s="49"/>
      <c r="L367" s="50"/>
    </row>
    <row r="369" spans="1:14" s="1" customFormat="1" ht="11.1" customHeight="1" x14ac:dyDescent="0.2">
      <c r="A369" s="3"/>
      <c r="B369" s="3"/>
      <c r="C369" s="3"/>
      <c r="D369" s="5"/>
      <c r="E369" s="3"/>
      <c r="G369" s="76"/>
      <c r="I369" s="2"/>
      <c r="J369" s="2"/>
      <c r="K369" s="2"/>
      <c r="L369" s="3"/>
      <c r="M369" s="3"/>
      <c r="N369" s="3"/>
    </row>
    <row r="370" spans="1:14" ht="11.1" customHeight="1" x14ac:dyDescent="0.2">
      <c r="H370" s="355" t="s">
        <v>341</v>
      </c>
      <c r="I370" s="355"/>
      <c r="J370" s="355"/>
      <c r="K370" s="355"/>
      <c r="L370" s="355"/>
    </row>
    <row r="371" spans="1:14" ht="12.75" customHeight="1" x14ac:dyDescent="0.25">
      <c r="H371" s="354" t="s">
        <v>9</v>
      </c>
      <c r="I371" s="354"/>
      <c r="J371" s="354"/>
      <c r="K371" s="354"/>
      <c r="L371" s="354"/>
    </row>
    <row r="372" spans="1:14" ht="11.1" customHeight="1" x14ac:dyDescent="0.25">
      <c r="H372"/>
    </row>
    <row r="373" spans="1:14" ht="11.1" customHeight="1" x14ac:dyDescent="0.25">
      <c r="H373"/>
    </row>
    <row r="374" spans="1:14" ht="11.1" customHeight="1" x14ac:dyDescent="0.25">
      <c r="H374"/>
    </row>
    <row r="375" spans="1:14" ht="14.25" customHeight="1" x14ac:dyDescent="0.25">
      <c r="H375" s="354" t="s">
        <v>27</v>
      </c>
      <c r="I375" s="354"/>
      <c r="J375" s="354"/>
      <c r="K375" s="354"/>
      <c r="L375" s="354"/>
    </row>
    <row r="376" spans="1:14" ht="13.5" customHeight="1" x14ac:dyDescent="0.25">
      <c r="H376" s="354" t="s">
        <v>26</v>
      </c>
      <c r="I376" s="354"/>
      <c r="J376" s="354"/>
      <c r="K376" s="354"/>
      <c r="L376" s="354"/>
    </row>
    <row r="377" spans="1:14" ht="14.25" customHeight="1" x14ac:dyDescent="0.25">
      <c r="H377" s="354" t="s">
        <v>28</v>
      </c>
      <c r="I377" s="354"/>
      <c r="J377" s="354"/>
      <c r="K377" s="354"/>
      <c r="L377" s="354"/>
    </row>
    <row r="378" spans="1:14" ht="15" customHeight="1" x14ac:dyDescent="0.2"/>
  </sheetData>
  <mergeCells count="58">
    <mergeCell ref="H371:L371"/>
    <mergeCell ref="H375:L375"/>
    <mergeCell ref="H376:L376"/>
    <mergeCell ref="H377:L377"/>
    <mergeCell ref="A333:A337"/>
    <mergeCell ref="A341:A345"/>
    <mergeCell ref="A348:A352"/>
    <mergeCell ref="A355:A359"/>
    <mergeCell ref="A362:A366"/>
    <mergeCell ref="H370:L370"/>
    <mergeCell ref="A325:A329"/>
    <mergeCell ref="A247:A251"/>
    <mergeCell ref="A254:A258"/>
    <mergeCell ref="A261:A265"/>
    <mergeCell ref="A268:A272"/>
    <mergeCell ref="A275:A279"/>
    <mergeCell ref="A282:A286"/>
    <mergeCell ref="A289:A293"/>
    <mergeCell ref="A296:A300"/>
    <mergeCell ref="A303:A307"/>
    <mergeCell ref="A310:A314"/>
    <mergeCell ref="A317:A321"/>
    <mergeCell ref="A240:A244"/>
    <mergeCell ref="A162:A166"/>
    <mergeCell ref="A169:A173"/>
    <mergeCell ref="A176:A180"/>
    <mergeCell ref="A183:A187"/>
    <mergeCell ref="A190:A194"/>
    <mergeCell ref="A197:A201"/>
    <mergeCell ref="A204:A208"/>
    <mergeCell ref="A211:A215"/>
    <mergeCell ref="A218:A222"/>
    <mergeCell ref="A225:A229"/>
    <mergeCell ref="A232:A236"/>
    <mergeCell ref="A155:A159"/>
    <mergeCell ref="A74:A78"/>
    <mergeCell ref="A81:A85"/>
    <mergeCell ref="A89:A93"/>
    <mergeCell ref="A96:A100"/>
    <mergeCell ref="A104:A108"/>
    <mergeCell ref="A111:A115"/>
    <mergeCell ref="A118:A122"/>
    <mergeCell ref="A126:A130"/>
    <mergeCell ref="A133:A137"/>
    <mergeCell ref="A140:A144"/>
    <mergeCell ref="A147:A151"/>
    <mergeCell ref="A67:A71"/>
    <mergeCell ref="A1:F1"/>
    <mergeCell ref="A2:F2"/>
    <mergeCell ref="D6:E6"/>
    <mergeCell ref="A10:A14"/>
    <mergeCell ref="A17:A21"/>
    <mergeCell ref="A24:A28"/>
    <mergeCell ref="A31:A35"/>
    <mergeCell ref="A39:A43"/>
    <mergeCell ref="A46:A50"/>
    <mergeCell ref="A53:A57"/>
    <mergeCell ref="A60:A64"/>
  </mergeCells>
  <printOptions horizontalCentered="1"/>
  <pageMargins left="0.35433070866141736" right="0.11811023622047245" top="0.39370078740157483" bottom="0.39370078740157483" header="0.23622047244094491" footer="0.19685039370078741"/>
  <pageSetup paperSize="5" scale="95" orientation="landscape" horizontalDpi="4294967294"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6"/>
  <sheetViews>
    <sheetView showGridLines="0" topLeftCell="A16" zoomScale="130" zoomScaleNormal="130" workbookViewId="0">
      <selection activeCell="B1" sqref="B1:G1"/>
    </sheetView>
  </sheetViews>
  <sheetFormatPr defaultRowHeight="12.75" x14ac:dyDescent="0.2"/>
  <cols>
    <col min="1" max="1" width="0.7109375" style="3" customWidth="1"/>
    <col min="2" max="2" width="6.42578125" style="3" customWidth="1"/>
    <col min="3" max="3" width="51.28515625" style="3" customWidth="1"/>
    <col min="4" max="4" width="33.5703125" style="3" customWidth="1"/>
    <col min="5" max="5" width="12.42578125" style="5" customWidth="1"/>
    <col min="6" max="6" width="4.28515625" style="3" customWidth="1"/>
    <col min="7" max="7" width="14.28515625" style="1" customWidth="1"/>
    <col min="8" max="8" width="13.42578125" style="1" customWidth="1"/>
    <col min="9" max="9" width="14.42578125" style="1" customWidth="1"/>
    <col min="10" max="10" width="16" style="2" hidden="1" customWidth="1"/>
    <col min="11" max="12" width="15.5703125" style="2" hidden="1" customWidth="1"/>
    <col min="13" max="13" width="17.28515625" style="3" customWidth="1"/>
    <col min="14" max="14" width="3" style="3" customWidth="1"/>
    <col min="15" max="15" width="13.28515625" style="3" bestFit="1" customWidth="1"/>
    <col min="16" max="256" width="9.140625" style="3"/>
    <col min="257" max="257" width="0.7109375" style="3" customWidth="1"/>
    <col min="258" max="258" width="6.42578125" style="3" customWidth="1"/>
    <col min="259" max="259" width="51.28515625" style="3" customWidth="1"/>
    <col min="260" max="260" width="55.140625" style="3" customWidth="1"/>
    <col min="261" max="261" width="13.7109375" style="3" customWidth="1"/>
    <col min="262" max="262" width="4.28515625" style="3" customWidth="1"/>
    <col min="263" max="263" width="16.140625" style="3" customWidth="1"/>
    <col min="264" max="264" width="13.42578125" style="3" customWidth="1"/>
    <col min="265" max="265" width="14.42578125" style="3" customWidth="1"/>
    <col min="266" max="268" width="0" style="3" hidden="1" customWidth="1"/>
    <col min="269" max="269" width="21.42578125" style="3" customWidth="1"/>
    <col min="270" max="270" width="3" style="3" customWidth="1"/>
    <col min="271" max="271" width="13.28515625" style="3" bestFit="1" customWidth="1"/>
    <col min="272" max="512" width="9.140625" style="3"/>
    <col min="513" max="513" width="0.7109375" style="3" customWidth="1"/>
    <col min="514" max="514" width="6.42578125" style="3" customWidth="1"/>
    <col min="515" max="515" width="51.28515625" style="3" customWidth="1"/>
    <col min="516" max="516" width="55.140625" style="3" customWidth="1"/>
    <col min="517" max="517" width="13.7109375" style="3" customWidth="1"/>
    <col min="518" max="518" width="4.28515625" style="3" customWidth="1"/>
    <col min="519" max="519" width="16.140625" style="3" customWidth="1"/>
    <col min="520" max="520" width="13.42578125" style="3" customWidth="1"/>
    <col min="521" max="521" width="14.42578125" style="3" customWidth="1"/>
    <col min="522" max="524" width="0" style="3" hidden="1" customWidth="1"/>
    <col min="525" max="525" width="21.42578125" style="3" customWidth="1"/>
    <col min="526" max="526" width="3" style="3" customWidth="1"/>
    <col min="527" max="527" width="13.28515625" style="3" bestFit="1" customWidth="1"/>
    <col min="528" max="768" width="9.140625" style="3"/>
    <col min="769" max="769" width="0.7109375" style="3" customWidth="1"/>
    <col min="770" max="770" width="6.42578125" style="3" customWidth="1"/>
    <col min="771" max="771" width="51.28515625" style="3" customWidth="1"/>
    <col min="772" max="772" width="55.140625" style="3" customWidth="1"/>
    <col min="773" max="773" width="13.7109375" style="3" customWidth="1"/>
    <col min="774" max="774" width="4.28515625" style="3" customWidth="1"/>
    <col min="775" max="775" width="16.140625" style="3" customWidth="1"/>
    <col min="776" max="776" width="13.42578125" style="3" customWidth="1"/>
    <col min="777" max="777" width="14.42578125" style="3" customWidth="1"/>
    <col min="778" max="780" width="0" style="3" hidden="1" customWidth="1"/>
    <col min="781" max="781" width="21.42578125" style="3" customWidth="1"/>
    <col min="782" max="782" width="3" style="3" customWidth="1"/>
    <col min="783" max="783" width="13.28515625" style="3" bestFit="1" customWidth="1"/>
    <col min="784" max="1024" width="9.140625" style="3"/>
    <col min="1025" max="1025" width="0.7109375" style="3" customWidth="1"/>
    <col min="1026" max="1026" width="6.42578125" style="3" customWidth="1"/>
    <col min="1027" max="1027" width="51.28515625" style="3" customWidth="1"/>
    <col min="1028" max="1028" width="55.140625" style="3" customWidth="1"/>
    <col min="1029" max="1029" width="13.7109375" style="3" customWidth="1"/>
    <col min="1030" max="1030" width="4.28515625" style="3" customWidth="1"/>
    <col min="1031" max="1031" width="16.140625" style="3" customWidth="1"/>
    <col min="1032" max="1032" width="13.42578125" style="3" customWidth="1"/>
    <col min="1033" max="1033" width="14.42578125" style="3" customWidth="1"/>
    <col min="1034" max="1036" width="0" style="3" hidden="1" customWidth="1"/>
    <col min="1037" max="1037" width="21.42578125" style="3" customWidth="1"/>
    <col min="1038" max="1038" width="3" style="3" customWidth="1"/>
    <col min="1039" max="1039" width="13.28515625" style="3" bestFit="1" customWidth="1"/>
    <col min="1040" max="1280" width="9.140625" style="3"/>
    <col min="1281" max="1281" width="0.7109375" style="3" customWidth="1"/>
    <col min="1282" max="1282" width="6.42578125" style="3" customWidth="1"/>
    <col min="1283" max="1283" width="51.28515625" style="3" customWidth="1"/>
    <col min="1284" max="1284" width="55.140625" style="3" customWidth="1"/>
    <col min="1285" max="1285" width="13.7109375" style="3" customWidth="1"/>
    <col min="1286" max="1286" width="4.28515625" style="3" customWidth="1"/>
    <col min="1287" max="1287" width="16.140625" style="3" customWidth="1"/>
    <col min="1288" max="1288" width="13.42578125" style="3" customWidth="1"/>
    <col min="1289" max="1289" width="14.42578125" style="3" customWidth="1"/>
    <col min="1290" max="1292" width="0" style="3" hidden="1" customWidth="1"/>
    <col min="1293" max="1293" width="21.42578125" style="3" customWidth="1"/>
    <col min="1294" max="1294" width="3" style="3" customWidth="1"/>
    <col min="1295" max="1295" width="13.28515625" style="3" bestFit="1" customWidth="1"/>
    <col min="1296" max="1536" width="9.140625" style="3"/>
    <col min="1537" max="1537" width="0.7109375" style="3" customWidth="1"/>
    <col min="1538" max="1538" width="6.42578125" style="3" customWidth="1"/>
    <col min="1539" max="1539" width="51.28515625" style="3" customWidth="1"/>
    <col min="1540" max="1540" width="55.140625" style="3" customWidth="1"/>
    <col min="1541" max="1541" width="13.7109375" style="3" customWidth="1"/>
    <col min="1542" max="1542" width="4.28515625" style="3" customWidth="1"/>
    <col min="1543" max="1543" width="16.140625" style="3" customWidth="1"/>
    <col min="1544" max="1544" width="13.42578125" style="3" customWidth="1"/>
    <col min="1545" max="1545" width="14.42578125" style="3" customWidth="1"/>
    <col min="1546" max="1548" width="0" style="3" hidden="1" customWidth="1"/>
    <col min="1549" max="1549" width="21.42578125" style="3" customWidth="1"/>
    <col min="1550" max="1550" width="3" style="3" customWidth="1"/>
    <col min="1551" max="1551" width="13.28515625" style="3" bestFit="1" customWidth="1"/>
    <col min="1552" max="1792" width="9.140625" style="3"/>
    <col min="1793" max="1793" width="0.7109375" style="3" customWidth="1"/>
    <col min="1794" max="1794" width="6.42578125" style="3" customWidth="1"/>
    <col min="1795" max="1795" width="51.28515625" style="3" customWidth="1"/>
    <col min="1796" max="1796" width="55.140625" style="3" customWidth="1"/>
    <col min="1797" max="1797" width="13.7109375" style="3" customWidth="1"/>
    <col min="1798" max="1798" width="4.28515625" style="3" customWidth="1"/>
    <col min="1799" max="1799" width="16.140625" style="3" customWidth="1"/>
    <col min="1800" max="1800" width="13.42578125" style="3" customWidth="1"/>
    <col min="1801" max="1801" width="14.42578125" style="3" customWidth="1"/>
    <col min="1802" max="1804" width="0" style="3" hidden="1" customWidth="1"/>
    <col min="1805" max="1805" width="21.42578125" style="3" customWidth="1"/>
    <col min="1806" max="1806" width="3" style="3" customWidth="1"/>
    <col min="1807" max="1807" width="13.28515625" style="3" bestFit="1" customWidth="1"/>
    <col min="1808" max="2048" width="9.140625" style="3"/>
    <col min="2049" max="2049" width="0.7109375" style="3" customWidth="1"/>
    <col min="2050" max="2050" width="6.42578125" style="3" customWidth="1"/>
    <col min="2051" max="2051" width="51.28515625" style="3" customWidth="1"/>
    <col min="2052" max="2052" width="55.140625" style="3" customWidth="1"/>
    <col min="2053" max="2053" width="13.7109375" style="3" customWidth="1"/>
    <col min="2054" max="2054" width="4.28515625" style="3" customWidth="1"/>
    <col min="2055" max="2055" width="16.140625" style="3" customWidth="1"/>
    <col min="2056" max="2056" width="13.42578125" style="3" customWidth="1"/>
    <col min="2057" max="2057" width="14.42578125" style="3" customWidth="1"/>
    <col min="2058" max="2060" width="0" style="3" hidden="1" customWidth="1"/>
    <col min="2061" max="2061" width="21.42578125" style="3" customWidth="1"/>
    <col min="2062" max="2062" width="3" style="3" customWidth="1"/>
    <col min="2063" max="2063" width="13.28515625" style="3" bestFit="1" customWidth="1"/>
    <col min="2064" max="2304" width="9.140625" style="3"/>
    <col min="2305" max="2305" width="0.7109375" style="3" customWidth="1"/>
    <col min="2306" max="2306" width="6.42578125" style="3" customWidth="1"/>
    <col min="2307" max="2307" width="51.28515625" style="3" customWidth="1"/>
    <col min="2308" max="2308" width="55.140625" style="3" customWidth="1"/>
    <col min="2309" max="2309" width="13.7109375" style="3" customWidth="1"/>
    <col min="2310" max="2310" width="4.28515625" style="3" customWidth="1"/>
    <col min="2311" max="2311" width="16.140625" style="3" customWidth="1"/>
    <col min="2312" max="2312" width="13.42578125" style="3" customWidth="1"/>
    <col min="2313" max="2313" width="14.42578125" style="3" customWidth="1"/>
    <col min="2314" max="2316" width="0" style="3" hidden="1" customWidth="1"/>
    <col min="2317" max="2317" width="21.42578125" style="3" customWidth="1"/>
    <col min="2318" max="2318" width="3" style="3" customWidth="1"/>
    <col min="2319" max="2319" width="13.28515625" style="3" bestFit="1" customWidth="1"/>
    <col min="2320" max="2560" width="9.140625" style="3"/>
    <col min="2561" max="2561" width="0.7109375" style="3" customWidth="1"/>
    <col min="2562" max="2562" width="6.42578125" style="3" customWidth="1"/>
    <col min="2563" max="2563" width="51.28515625" style="3" customWidth="1"/>
    <col min="2564" max="2564" width="55.140625" style="3" customWidth="1"/>
    <col min="2565" max="2565" width="13.7109375" style="3" customWidth="1"/>
    <col min="2566" max="2566" width="4.28515625" style="3" customWidth="1"/>
    <col min="2567" max="2567" width="16.140625" style="3" customWidth="1"/>
    <col min="2568" max="2568" width="13.42578125" style="3" customWidth="1"/>
    <col min="2569" max="2569" width="14.42578125" style="3" customWidth="1"/>
    <col min="2570" max="2572" width="0" style="3" hidden="1" customWidth="1"/>
    <col min="2573" max="2573" width="21.42578125" style="3" customWidth="1"/>
    <col min="2574" max="2574" width="3" style="3" customWidth="1"/>
    <col min="2575" max="2575" width="13.28515625" style="3" bestFit="1" customWidth="1"/>
    <col min="2576" max="2816" width="9.140625" style="3"/>
    <col min="2817" max="2817" width="0.7109375" style="3" customWidth="1"/>
    <col min="2818" max="2818" width="6.42578125" style="3" customWidth="1"/>
    <col min="2819" max="2819" width="51.28515625" style="3" customWidth="1"/>
    <col min="2820" max="2820" width="55.140625" style="3" customWidth="1"/>
    <col min="2821" max="2821" width="13.7109375" style="3" customWidth="1"/>
    <col min="2822" max="2822" width="4.28515625" style="3" customWidth="1"/>
    <col min="2823" max="2823" width="16.140625" style="3" customWidth="1"/>
    <col min="2824" max="2824" width="13.42578125" style="3" customWidth="1"/>
    <col min="2825" max="2825" width="14.42578125" style="3" customWidth="1"/>
    <col min="2826" max="2828" width="0" style="3" hidden="1" customWidth="1"/>
    <col min="2829" max="2829" width="21.42578125" style="3" customWidth="1"/>
    <col min="2830" max="2830" width="3" style="3" customWidth="1"/>
    <col min="2831" max="2831" width="13.28515625" style="3" bestFit="1" customWidth="1"/>
    <col min="2832" max="3072" width="9.140625" style="3"/>
    <col min="3073" max="3073" width="0.7109375" style="3" customWidth="1"/>
    <col min="3074" max="3074" width="6.42578125" style="3" customWidth="1"/>
    <col min="3075" max="3075" width="51.28515625" style="3" customWidth="1"/>
    <col min="3076" max="3076" width="55.140625" style="3" customWidth="1"/>
    <col min="3077" max="3077" width="13.7109375" style="3" customWidth="1"/>
    <col min="3078" max="3078" width="4.28515625" style="3" customWidth="1"/>
    <col min="3079" max="3079" width="16.140625" style="3" customWidth="1"/>
    <col min="3080" max="3080" width="13.42578125" style="3" customWidth="1"/>
    <col min="3081" max="3081" width="14.42578125" style="3" customWidth="1"/>
    <col min="3082" max="3084" width="0" style="3" hidden="1" customWidth="1"/>
    <col min="3085" max="3085" width="21.42578125" style="3" customWidth="1"/>
    <col min="3086" max="3086" width="3" style="3" customWidth="1"/>
    <col min="3087" max="3087" width="13.28515625" style="3" bestFit="1" customWidth="1"/>
    <col min="3088" max="3328" width="9.140625" style="3"/>
    <col min="3329" max="3329" width="0.7109375" style="3" customWidth="1"/>
    <col min="3330" max="3330" width="6.42578125" style="3" customWidth="1"/>
    <col min="3331" max="3331" width="51.28515625" style="3" customWidth="1"/>
    <col min="3332" max="3332" width="55.140625" style="3" customWidth="1"/>
    <col min="3333" max="3333" width="13.7109375" style="3" customWidth="1"/>
    <col min="3334" max="3334" width="4.28515625" style="3" customWidth="1"/>
    <col min="3335" max="3335" width="16.140625" style="3" customWidth="1"/>
    <col min="3336" max="3336" width="13.42578125" style="3" customWidth="1"/>
    <col min="3337" max="3337" width="14.42578125" style="3" customWidth="1"/>
    <col min="3338" max="3340" width="0" style="3" hidden="1" customWidth="1"/>
    <col min="3341" max="3341" width="21.42578125" style="3" customWidth="1"/>
    <col min="3342" max="3342" width="3" style="3" customWidth="1"/>
    <col min="3343" max="3343" width="13.28515625" style="3" bestFit="1" customWidth="1"/>
    <col min="3344" max="3584" width="9.140625" style="3"/>
    <col min="3585" max="3585" width="0.7109375" style="3" customWidth="1"/>
    <col min="3586" max="3586" width="6.42578125" style="3" customWidth="1"/>
    <col min="3587" max="3587" width="51.28515625" style="3" customWidth="1"/>
    <col min="3588" max="3588" width="55.140625" style="3" customWidth="1"/>
    <col min="3589" max="3589" width="13.7109375" style="3" customWidth="1"/>
    <col min="3590" max="3590" width="4.28515625" style="3" customWidth="1"/>
    <col min="3591" max="3591" width="16.140625" style="3" customWidth="1"/>
    <col min="3592" max="3592" width="13.42578125" style="3" customWidth="1"/>
    <col min="3593" max="3593" width="14.42578125" style="3" customWidth="1"/>
    <col min="3594" max="3596" width="0" style="3" hidden="1" customWidth="1"/>
    <col min="3597" max="3597" width="21.42578125" style="3" customWidth="1"/>
    <col min="3598" max="3598" width="3" style="3" customWidth="1"/>
    <col min="3599" max="3599" width="13.28515625" style="3" bestFit="1" customWidth="1"/>
    <col min="3600" max="3840" width="9.140625" style="3"/>
    <col min="3841" max="3841" width="0.7109375" style="3" customWidth="1"/>
    <col min="3842" max="3842" width="6.42578125" style="3" customWidth="1"/>
    <col min="3843" max="3843" width="51.28515625" style="3" customWidth="1"/>
    <col min="3844" max="3844" width="55.140625" style="3" customWidth="1"/>
    <col min="3845" max="3845" width="13.7109375" style="3" customWidth="1"/>
    <col min="3846" max="3846" width="4.28515625" style="3" customWidth="1"/>
    <col min="3847" max="3847" width="16.140625" style="3" customWidth="1"/>
    <col min="3848" max="3848" width="13.42578125" style="3" customWidth="1"/>
    <col min="3849" max="3849" width="14.42578125" style="3" customWidth="1"/>
    <col min="3850" max="3852" width="0" style="3" hidden="1" customWidth="1"/>
    <col min="3853" max="3853" width="21.42578125" style="3" customWidth="1"/>
    <col min="3854" max="3854" width="3" style="3" customWidth="1"/>
    <col min="3855" max="3855" width="13.28515625" style="3" bestFit="1" customWidth="1"/>
    <col min="3856" max="4096" width="9.140625" style="3"/>
    <col min="4097" max="4097" width="0.7109375" style="3" customWidth="1"/>
    <col min="4098" max="4098" width="6.42578125" style="3" customWidth="1"/>
    <col min="4099" max="4099" width="51.28515625" style="3" customWidth="1"/>
    <col min="4100" max="4100" width="55.140625" style="3" customWidth="1"/>
    <col min="4101" max="4101" width="13.7109375" style="3" customWidth="1"/>
    <col min="4102" max="4102" width="4.28515625" style="3" customWidth="1"/>
    <col min="4103" max="4103" width="16.140625" style="3" customWidth="1"/>
    <col min="4104" max="4104" width="13.42578125" style="3" customWidth="1"/>
    <col min="4105" max="4105" width="14.42578125" style="3" customWidth="1"/>
    <col min="4106" max="4108" width="0" style="3" hidden="1" customWidth="1"/>
    <col min="4109" max="4109" width="21.42578125" style="3" customWidth="1"/>
    <col min="4110" max="4110" width="3" style="3" customWidth="1"/>
    <col min="4111" max="4111" width="13.28515625" style="3" bestFit="1" customWidth="1"/>
    <col min="4112" max="4352" width="9.140625" style="3"/>
    <col min="4353" max="4353" width="0.7109375" style="3" customWidth="1"/>
    <col min="4354" max="4354" width="6.42578125" style="3" customWidth="1"/>
    <col min="4355" max="4355" width="51.28515625" style="3" customWidth="1"/>
    <col min="4356" max="4356" width="55.140625" style="3" customWidth="1"/>
    <col min="4357" max="4357" width="13.7109375" style="3" customWidth="1"/>
    <col min="4358" max="4358" width="4.28515625" style="3" customWidth="1"/>
    <col min="4359" max="4359" width="16.140625" style="3" customWidth="1"/>
    <col min="4360" max="4360" width="13.42578125" style="3" customWidth="1"/>
    <col min="4361" max="4361" width="14.42578125" style="3" customWidth="1"/>
    <col min="4362" max="4364" width="0" style="3" hidden="1" customWidth="1"/>
    <col min="4365" max="4365" width="21.42578125" style="3" customWidth="1"/>
    <col min="4366" max="4366" width="3" style="3" customWidth="1"/>
    <col min="4367" max="4367" width="13.28515625" style="3" bestFit="1" customWidth="1"/>
    <col min="4368" max="4608" width="9.140625" style="3"/>
    <col min="4609" max="4609" width="0.7109375" style="3" customWidth="1"/>
    <col min="4610" max="4610" width="6.42578125" style="3" customWidth="1"/>
    <col min="4611" max="4611" width="51.28515625" style="3" customWidth="1"/>
    <col min="4612" max="4612" width="55.140625" style="3" customWidth="1"/>
    <col min="4613" max="4613" width="13.7109375" style="3" customWidth="1"/>
    <col min="4614" max="4614" width="4.28515625" style="3" customWidth="1"/>
    <col min="4615" max="4615" width="16.140625" style="3" customWidth="1"/>
    <col min="4616" max="4616" width="13.42578125" style="3" customWidth="1"/>
    <col min="4617" max="4617" width="14.42578125" style="3" customWidth="1"/>
    <col min="4618" max="4620" width="0" style="3" hidden="1" customWidth="1"/>
    <col min="4621" max="4621" width="21.42578125" style="3" customWidth="1"/>
    <col min="4622" max="4622" width="3" style="3" customWidth="1"/>
    <col min="4623" max="4623" width="13.28515625" style="3" bestFit="1" customWidth="1"/>
    <col min="4624" max="4864" width="9.140625" style="3"/>
    <col min="4865" max="4865" width="0.7109375" style="3" customWidth="1"/>
    <col min="4866" max="4866" width="6.42578125" style="3" customWidth="1"/>
    <col min="4867" max="4867" width="51.28515625" style="3" customWidth="1"/>
    <col min="4868" max="4868" width="55.140625" style="3" customWidth="1"/>
    <col min="4869" max="4869" width="13.7109375" style="3" customWidth="1"/>
    <col min="4870" max="4870" width="4.28515625" style="3" customWidth="1"/>
    <col min="4871" max="4871" width="16.140625" style="3" customWidth="1"/>
    <col min="4872" max="4872" width="13.42578125" style="3" customWidth="1"/>
    <col min="4873" max="4873" width="14.42578125" style="3" customWidth="1"/>
    <col min="4874" max="4876" width="0" style="3" hidden="1" customWidth="1"/>
    <col min="4877" max="4877" width="21.42578125" style="3" customWidth="1"/>
    <col min="4878" max="4878" width="3" style="3" customWidth="1"/>
    <col min="4879" max="4879" width="13.28515625" style="3" bestFit="1" customWidth="1"/>
    <col min="4880" max="5120" width="9.140625" style="3"/>
    <col min="5121" max="5121" width="0.7109375" style="3" customWidth="1"/>
    <col min="5122" max="5122" width="6.42578125" style="3" customWidth="1"/>
    <col min="5123" max="5123" width="51.28515625" style="3" customWidth="1"/>
    <col min="5124" max="5124" width="55.140625" style="3" customWidth="1"/>
    <col min="5125" max="5125" width="13.7109375" style="3" customWidth="1"/>
    <col min="5126" max="5126" width="4.28515625" style="3" customWidth="1"/>
    <col min="5127" max="5127" width="16.140625" style="3" customWidth="1"/>
    <col min="5128" max="5128" width="13.42578125" style="3" customWidth="1"/>
    <col min="5129" max="5129" width="14.42578125" style="3" customWidth="1"/>
    <col min="5130" max="5132" width="0" style="3" hidden="1" customWidth="1"/>
    <col min="5133" max="5133" width="21.42578125" style="3" customWidth="1"/>
    <col min="5134" max="5134" width="3" style="3" customWidth="1"/>
    <col min="5135" max="5135" width="13.28515625" style="3" bestFit="1" customWidth="1"/>
    <col min="5136" max="5376" width="9.140625" style="3"/>
    <col min="5377" max="5377" width="0.7109375" style="3" customWidth="1"/>
    <col min="5378" max="5378" width="6.42578125" style="3" customWidth="1"/>
    <col min="5379" max="5379" width="51.28515625" style="3" customWidth="1"/>
    <col min="5380" max="5380" width="55.140625" style="3" customWidth="1"/>
    <col min="5381" max="5381" width="13.7109375" style="3" customWidth="1"/>
    <col min="5382" max="5382" width="4.28515625" style="3" customWidth="1"/>
    <col min="5383" max="5383" width="16.140625" style="3" customWidth="1"/>
    <col min="5384" max="5384" width="13.42578125" style="3" customWidth="1"/>
    <col min="5385" max="5385" width="14.42578125" style="3" customWidth="1"/>
    <col min="5386" max="5388" width="0" style="3" hidden="1" customWidth="1"/>
    <col min="5389" max="5389" width="21.42578125" style="3" customWidth="1"/>
    <col min="5390" max="5390" width="3" style="3" customWidth="1"/>
    <col min="5391" max="5391" width="13.28515625" style="3" bestFit="1" customWidth="1"/>
    <col min="5392" max="5632" width="9.140625" style="3"/>
    <col min="5633" max="5633" width="0.7109375" style="3" customWidth="1"/>
    <col min="5634" max="5634" width="6.42578125" style="3" customWidth="1"/>
    <col min="5635" max="5635" width="51.28515625" style="3" customWidth="1"/>
    <col min="5636" max="5636" width="55.140625" style="3" customWidth="1"/>
    <col min="5637" max="5637" width="13.7109375" style="3" customWidth="1"/>
    <col min="5638" max="5638" width="4.28515625" style="3" customWidth="1"/>
    <col min="5639" max="5639" width="16.140625" style="3" customWidth="1"/>
    <col min="5640" max="5640" width="13.42578125" style="3" customWidth="1"/>
    <col min="5641" max="5641" width="14.42578125" style="3" customWidth="1"/>
    <col min="5642" max="5644" width="0" style="3" hidden="1" customWidth="1"/>
    <col min="5645" max="5645" width="21.42578125" style="3" customWidth="1"/>
    <col min="5646" max="5646" width="3" style="3" customWidth="1"/>
    <col min="5647" max="5647" width="13.28515625" style="3" bestFit="1" customWidth="1"/>
    <col min="5648" max="5888" width="9.140625" style="3"/>
    <col min="5889" max="5889" width="0.7109375" style="3" customWidth="1"/>
    <col min="5890" max="5890" width="6.42578125" style="3" customWidth="1"/>
    <col min="5891" max="5891" width="51.28515625" style="3" customWidth="1"/>
    <col min="5892" max="5892" width="55.140625" style="3" customWidth="1"/>
    <col min="5893" max="5893" width="13.7109375" style="3" customWidth="1"/>
    <col min="5894" max="5894" width="4.28515625" style="3" customWidth="1"/>
    <col min="5895" max="5895" width="16.140625" style="3" customWidth="1"/>
    <col min="5896" max="5896" width="13.42578125" style="3" customWidth="1"/>
    <col min="5897" max="5897" width="14.42578125" style="3" customWidth="1"/>
    <col min="5898" max="5900" width="0" style="3" hidden="1" customWidth="1"/>
    <col min="5901" max="5901" width="21.42578125" style="3" customWidth="1"/>
    <col min="5902" max="5902" width="3" style="3" customWidth="1"/>
    <col min="5903" max="5903" width="13.28515625" style="3" bestFit="1" customWidth="1"/>
    <col min="5904" max="6144" width="9.140625" style="3"/>
    <col min="6145" max="6145" width="0.7109375" style="3" customWidth="1"/>
    <col min="6146" max="6146" width="6.42578125" style="3" customWidth="1"/>
    <col min="6147" max="6147" width="51.28515625" style="3" customWidth="1"/>
    <col min="6148" max="6148" width="55.140625" style="3" customWidth="1"/>
    <col min="6149" max="6149" width="13.7109375" style="3" customWidth="1"/>
    <col min="6150" max="6150" width="4.28515625" style="3" customWidth="1"/>
    <col min="6151" max="6151" width="16.140625" style="3" customWidth="1"/>
    <col min="6152" max="6152" width="13.42578125" style="3" customWidth="1"/>
    <col min="6153" max="6153" width="14.42578125" style="3" customWidth="1"/>
    <col min="6154" max="6156" width="0" style="3" hidden="1" customWidth="1"/>
    <col min="6157" max="6157" width="21.42578125" style="3" customWidth="1"/>
    <col min="6158" max="6158" width="3" style="3" customWidth="1"/>
    <col min="6159" max="6159" width="13.28515625" style="3" bestFit="1" customWidth="1"/>
    <col min="6160" max="6400" width="9.140625" style="3"/>
    <col min="6401" max="6401" width="0.7109375" style="3" customWidth="1"/>
    <col min="6402" max="6402" width="6.42578125" style="3" customWidth="1"/>
    <col min="6403" max="6403" width="51.28515625" style="3" customWidth="1"/>
    <col min="6404" max="6404" width="55.140625" style="3" customWidth="1"/>
    <col min="6405" max="6405" width="13.7109375" style="3" customWidth="1"/>
    <col min="6406" max="6406" width="4.28515625" style="3" customWidth="1"/>
    <col min="6407" max="6407" width="16.140625" style="3" customWidth="1"/>
    <col min="6408" max="6408" width="13.42578125" style="3" customWidth="1"/>
    <col min="6409" max="6409" width="14.42578125" style="3" customWidth="1"/>
    <col min="6410" max="6412" width="0" style="3" hidden="1" customWidth="1"/>
    <col min="6413" max="6413" width="21.42578125" style="3" customWidth="1"/>
    <col min="6414" max="6414" width="3" style="3" customWidth="1"/>
    <col min="6415" max="6415" width="13.28515625" style="3" bestFit="1" customWidth="1"/>
    <col min="6416" max="6656" width="9.140625" style="3"/>
    <col min="6657" max="6657" width="0.7109375" style="3" customWidth="1"/>
    <col min="6658" max="6658" width="6.42578125" style="3" customWidth="1"/>
    <col min="6659" max="6659" width="51.28515625" style="3" customWidth="1"/>
    <col min="6660" max="6660" width="55.140625" style="3" customWidth="1"/>
    <col min="6661" max="6661" width="13.7109375" style="3" customWidth="1"/>
    <col min="6662" max="6662" width="4.28515625" style="3" customWidth="1"/>
    <col min="6663" max="6663" width="16.140625" style="3" customWidth="1"/>
    <col min="6664" max="6664" width="13.42578125" style="3" customWidth="1"/>
    <col min="6665" max="6665" width="14.42578125" style="3" customWidth="1"/>
    <col min="6666" max="6668" width="0" style="3" hidden="1" customWidth="1"/>
    <col min="6669" max="6669" width="21.42578125" style="3" customWidth="1"/>
    <col min="6670" max="6670" width="3" style="3" customWidth="1"/>
    <col min="6671" max="6671" width="13.28515625" style="3" bestFit="1" customWidth="1"/>
    <col min="6672" max="6912" width="9.140625" style="3"/>
    <col min="6913" max="6913" width="0.7109375" style="3" customWidth="1"/>
    <col min="6914" max="6914" width="6.42578125" style="3" customWidth="1"/>
    <col min="6915" max="6915" width="51.28515625" style="3" customWidth="1"/>
    <col min="6916" max="6916" width="55.140625" style="3" customWidth="1"/>
    <col min="6917" max="6917" width="13.7109375" style="3" customWidth="1"/>
    <col min="6918" max="6918" width="4.28515625" style="3" customWidth="1"/>
    <col min="6919" max="6919" width="16.140625" style="3" customWidth="1"/>
    <col min="6920" max="6920" width="13.42578125" style="3" customWidth="1"/>
    <col min="6921" max="6921" width="14.42578125" style="3" customWidth="1"/>
    <col min="6922" max="6924" width="0" style="3" hidden="1" customWidth="1"/>
    <col min="6925" max="6925" width="21.42578125" style="3" customWidth="1"/>
    <col min="6926" max="6926" width="3" style="3" customWidth="1"/>
    <col min="6927" max="6927" width="13.28515625" style="3" bestFit="1" customWidth="1"/>
    <col min="6928" max="7168" width="9.140625" style="3"/>
    <col min="7169" max="7169" width="0.7109375" style="3" customWidth="1"/>
    <col min="7170" max="7170" width="6.42578125" style="3" customWidth="1"/>
    <col min="7171" max="7171" width="51.28515625" style="3" customWidth="1"/>
    <col min="7172" max="7172" width="55.140625" style="3" customWidth="1"/>
    <col min="7173" max="7173" width="13.7109375" style="3" customWidth="1"/>
    <col min="7174" max="7174" width="4.28515625" style="3" customWidth="1"/>
    <col min="7175" max="7175" width="16.140625" style="3" customWidth="1"/>
    <col min="7176" max="7176" width="13.42578125" style="3" customWidth="1"/>
    <col min="7177" max="7177" width="14.42578125" style="3" customWidth="1"/>
    <col min="7178" max="7180" width="0" style="3" hidden="1" customWidth="1"/>
    <col min="7181" max="7181" width="21.42578125" style="3" customWidth="1"/>
    <col min="7182" max="7182" width="3" style="3" customWidth="1"/>
    <col min="7183" max="7183" width="13.28515625" style="3" bestFit="1" customWidth="1"/>
    <col min="7184" max="7424" width="9.140625" style="3"/>
    <col min="7425" max="7425" width="0.7109375" style="3" customWidth="1"/>
    <col min="7426" max="7426" width="6.42578125" style="3" customWidth="1"/>
    <col min="7427" max="7427" width="51.28515625" style="3" customWidth="1"/>
    <col min="7428" max="7428" width="55.140625" style="3" customWidth="1"/>
    <col min="7429" max="7429" width="13.7109375" style="3" customWidth="1"/>
    <col min="7430" max="7430" width="4.28515625" style="3" customWidth="1"/>
    <col min="7431" max="7431" width="16.140625" style="3" customWidth="1"/>
    <col min="7432" max="7432" width="13.42578125" style="3" customWidth="1"/>
    <col min="7433" max="7433" width="14.42578125" style="3" customWidth="1"/>
    <col min="7434" max="7436" width="0" style="3" hidden="1" customWidth="1"/>
    <col min="7437" max="7437" width="21.42578125" style="3" customWidth="1"/>
    <col min="7438" max="7438" width="3" style="3" customWidth="1"/>
    <col min="7439" max="7439" width="13.28515625" style="3" bestFit="1" customWidth="1"/>
    <col min="7440" max="7680" width="9.140625" style="3"/>
    <col min="7681" max="7681" width="0.7109375" style="3" customWidth="1"/>
    <col min="7682" max="7682" width="6.42578125" style="3" customWidth="1"/>
    <col min="7683" max="7683" width="51.28515625" style="3" customWidth="1"/>
    <col min="7684" max="7684" width="55.140625" style="3" customWidth="1"/>
    <col min="7685" max="7685" width="13.7109375" style="3" customWidth="1"/>
    <col min="7686" max="7686" width="4.28515625" style="3" customWidth="1"/>
    <col min="7687" max="7687" width="16.140625" style="3" customWidth="1"/>
    <col min="7688" max="7688" width="13.42578125" style="3" customWidth="1"/>
    <col min="7689" max="7689" width="14.42578125" style="3" customWidth="1"/>
    <col min="7690" max="7692" width="0" style="3" hidden="1" customWidth="1"/>
    <col min="7693" max="7693" width="21.42578125" style="3" customWidth="1"/>
    <col min="7694" max="7694" width="3" style="3" customWidth="1"/>
    <col min="7695" max="7695" width="13.28515625" style="3" bestFit="1" customWidth="1"/>
    <col min="7696" max="7936" width="9.140625" style="3"/>
    <col min="7937" max="7937" width="0.7109375" style="3" customWidth="1"/>
    <col min="7938" max="7938" width="6.42578125" style="3" customWidth="1"/>
    <col min="7939" max="7939" width="51.28515625" style="3" customWidth="1"/>
    <col min="7940" max="7940" width="55.140625" style="3" customWidth="1"/>
    <col min="7941" max="7941" width="13.7109375" style="3" customWidth="1"/>
    <col min="7942" max="7942" width="4.28515625" style="3" customWidth="1"/>
    <col min="7943" max="7943" width="16.140625" style="3" customWidth="1"/>
    <col min="7944" max="7944" width="13.42578125" style="3" customWidth="1"/>
    <col min="7945" max="7945" width="14.42578125" style="3" customWidth="1"/>
    <col min="7946" max="7948" width="0" style="3" hidden="1" customWidth="1"/>
    <col min="7949" max="7949" width="21.42578125" style="3" customWidth="1"/>
    <col min="7950" max="7950" width="3" style="3" customWidth="1"/>
    <col min="7951" max="7951" width="13.28515625" style="3" bestFit="1" customWidth="1"/>
    <col min="7952" max="8192" width="9.140625" style="3"/>
    <col min="8193" max="8193" width="0.7109375" style="3" customWidth="1"/>
    <col min="8194" max="8194" width="6.42578125" style="3" customWidth="1"/>
    <col min="8195" max="8195" width="51.28515625" style="3" customWidth="1"/>
    <col min="8196" max="8196" width="55.140625" style="3" customWidth="1"/>
    <col min="8197" max="8197" width="13.7109375" style="3" customWidth="1"/>
    <col min="8198" max="8198" width="4.28515625" style="3" customWidth="1"/>
    <col min="8199" max="8199" width="16.140625" style="3" customWidth="1"/>
    <col min="8200" max="8200" width="13.42578125" style="3" customWidth="1"/>
    <col min="8201" max="8201" width="14.42578125" style="3" customWidth="1"/>
    <col min="8202" max="8204" width="0" style="3" hidden="1" customWidth="1"/>
    <col min="8205" max="8205" width="21.42578125" style="3" customWidth="1"/>
    <col min="8206" max="8206" width="3" style="3" customWidth="1"/>
    <col min="8207" max="8207" width="13.28515625" style="3" bestFit="1" customWidth="1"/>
    <col min="8208" max="8448" width="9.140625" style="3"/>
    <col min="8449" max="8449" width="0.7109375" style="3" customWidth="1"/>
    <col min="8450" max="8450" width="6.42578125" style="3" customWidth="1"/>
    <col min="8451" max="8451" width="51.28515625" style="3" customWidth="1"/>
    <col min="8452" max="8452" width="55.140625" style="3" customWidth="1"/>
    <col min="8453" max="8453" width="13.7109375" style="3" customWidth="1"/>
    <col min="8454" max="8454" width="4.28515625" style="3" customWidth="1"/>
    <col min="8455" max="8455" width="16.140625" style="3" customWidth="1"/>
    <col min="8456" max="8456" width="13.42578125" style="3" customWidth="1"/>
    <col min="8457" max="8457" width="14.42578125" style="3" customWidth="1"/>
    <col min="8458" max="8460" width="0" style="3" hidden="1" customWidth="1"/>
    <col min="8461" max="8461" width="21.42578125" style="3" customWidth="1"/>
    <col min="8462" max="8462" width="3" style="3" customWidth="1"/>
    <col min="8463" max="8463" width="13.28515625" style="3" bestFit="1" customWidth="1"/>
    <col min="8464" max="8704" width="9.140625" style="3"/>
    <col min="8705" max="8705" width="0.7109375" style="3" customWidth="1"/>
    <col min="8706" max="8706" width="6.42578125" style="3" customWidth="1"/>
    <col min="8707" max="8707" width="51.28515625" style="3" customWidth="1"/>
    <col min="8708" max="8708" width="55.140625" style="3" customWidth="1"/>
    <col min="8709" max="8709" width="13.7109375" style="3" customWidth="1"/>
    <col min="8710" max="8710" width="4.28515625" style="3" customWidth="1"/>
    <col min="8711" max="8711" width="16.140625" style="3" customWidth="1"/>
    <col min="8712" max="8712" width="13.42578125" style="3" customWidth="1"/>
    <col min="8713" max="8713" width="14.42578125" style="3" customWidth="1"/>
    <col min="8714" max="8716" width="0" style="3" hidden="1" customWidth="1"/>
    <col min="8717" max="8717" width="21.42578125" style="3" customWidth="1"/>
    <col min="8718" max="8718" width="3" style="3" customWidth="1"/>
    <col min="8719" max="8719" width="13.28515625" style="3" bestFit="1" customWidth="1"/>
    <col min="8720" max="8960" width="9.140625" style="3"/>
    <col min="8961" max="8961" width="0.7109375" style="3" customWidth="1"/>
    <col min="8962" max="8962" width="6.42578125" style="3" customWidth="1"/>
    <col min="8963" max="8963" width="51.28515625" style="3" customWidth="1"/>
    <col min="8964" max="8964" width="55.140625" style="3" customWidth="1"/>
    <col min="8965" max="8965" width="13.7109375" style="3" customWidth="1"/>
    <col min="8966" max="8966" width="4.28515625" style="3" customWidth="1"/>
    <col min="8967" max="8967" width="16.140625" style="3" customWidth="1"/>
    <col min="8968" max="8968" width="13.42578125" style="3" customWidth="1"/>
    <col min="8969" max="8969" width="14.42578125" style="3" customWidth="1"/>
    <col min="8970" max="8972" width="0" style="3" hidden="1" customWidth="1"/>
    <col min="8973" max="8973" width="21.42578125" style="3" customWidth="1"/>
    <col min="8974" max="8974" width="3" style="3" customWidth="1"/>
    <col min="8975" max="8975" width="13.28515625" style="3" bestFit="1" customWidth="1"/>
    <col min="8976" max="9216" width="9.140625" style="3"/>
    <col min="9217" max="9217" width="0.7109375" style="3" customWidth="1"/>
    <col min="9218" max="9218" width="6.42578125" style="3" customWidth="1"/>
    <col min="9219" max="9219" width="51.28515625" style="3" customWidth="1"/>
    <col min="9220" max="9220" width="55.140625" style="3" customWidth="1"/>
    <col min="9221" max="9221" width="13.7109375" style="3" customWidth="1"/>
    <col min="9222" max="9222" width="4.28515625" style="3" customWidth="1"/>
    <col min="9223" max="9223" width="16.140625" style="3" customWidth="1"/>
    <col min="9224" max="9224" width="13.42578125" style="3" customWidth="1"/>
    <col min="9225" max="9225" width="14.42578125" style="3" customWidth="1"/>
    <col min="9226" max="9228" width="0" style="3" hidden="1" customWidth="1"/>
    <col min="9229" max="9229" width="21.42578125" style="3" customWidth="1"/>
    <col min="9230" max="9230" width="3" style="3" customWidth="1"/>
    <col min="9231" max="9231" width="13.28515625" style="3" bestFit="1" customWidth="1"/>
    <col min="9232" max="9472" width="9.140625" style="3"/>
    <col min="9473" max="9473" width="0.7109375" style="3" customWidth="1"/>
    <col min="9474" max="9474" width="6.42578125" style="3" customWidth="1"/>
    <col min="9475" max="9475" width="51.28515625" style="3" customWidth="1"/>
    <col min="9476" max="9476" width="55.140625" style="3" customWidth="1"/>
    <col min="9477" max="9477" width="13.7109375" style="3" customWidth="1"/>
    <col min="9478" max="9478" width="4.28515625" style="3" customWidth="1"/>
    <col min="9479" max="9479" width="16.140625" style="3" customWidth="1"/>
    <col min="9480" max="9480" width="13.42578125" style="3" customWidth="1"/>
    <col min="9481" max="9481" width="14.42578125" style="3" customWidth="1"/>
    <col min="9482" max="9484" width="0" style="3" hidden="1" customWidth="1"/>
    <col min="9485" max="9485" width="21.42578125" style="3" customWidth="1"/>
    <col min="9486" max="9486" width="3" style="3" customWidth="1"/>
    <col min="9487" max="9487" width="13.28515625" style="3" bestFit="1" customWidth="1"/>
    <col min="9488" max="9728" width="9.140625" style="3"/>
    <col min="9729" max="9729" width="0.7109375" style="3" customWidth="1"/>
    <col min="9730" max="9730" width="6.42578125" style="3" customWidth="1"/>
    <col min="9731" max="9731" width="51.28515625" style="3" customWidth="1"/>
    <col min="9732" max="9732" width="55.140625" style="3" customWidth="1"/>
    <col min="9733" max="9733" width="13.7109375" style="3" customWidth="1"/>
    <col min="9734" max="9734" width="4.28515625" style="3" customWidth="1"/>
    <col min="9735" max="9735" width="16.140625" style="3" customWidth="1"/>
    <col min="9736" max="9736" width="13.42578125" style="3" customWidth="1"/>
    <col min="9737" max="9737" width="14.42578125" style="3" customWidth="1"/>
    <col min="9738" max="9740" width="0" style="3" hidden="1" customWidth="1"/>
    <col min="9741" max="9741" width="21.42578125" style="3" customWidth="1"/>
    <col min="9742" max="9742" width="3" style="3" customWidth="1"/>
    <col min="9743" max="9743" width="13.28515625" style="3" bestFit="1" customWidth="1"/>
    <col min="9744" max="9984" width="9.140625" style="3"/>
    <col min="9985" max="9985" width="0.7109375" style="3" customWidth="1"/>
    <col min="9986" max="9986" width="6.42578125" style="3" customWidth="1"/>
    <col min="9987" max="9987" width="51.28515625" style="3" customWidth="1"/>
    <col min="9988" max="9988" width="55.140625" style="3" customWidth="1"/>
    <col min="9989" max="9989" width="13.7109375" style="3" customWidth="1"/>
    <col min="9990" max="9990" width="4.28515625" style="3" customWidth="1"/>
    <col min="9991" max="9991" width="16.140625" style="3" customWidth="1"/>
    <col min="9992" max="9992" width="13.42578125" style="3" customWidth="1"/>
    <col min="9993" max="9993" width="14.42578125" style="3" customWidth="1"/>
    <col min="9994" max="9996" width="0" style="3" hidden="1" customWidth="1"/>
    <col min="9997" max="9997" width="21.42578125" style="3" customWidth="1"/>
    <col min="9998" max="9998" width="3" style="3" customWidth="1"/>
    <col min="9999" max="9999" width="13.28515625" style="3" bestFit="1" customWidth="1"/>
    <col min="10000" max="10240" width="9.140625" style="3"/>
    <col min="10241" max="10241" width="0.7109375" style="3" customWidth="1"/>
    <col min="10242" max="10242" width="6.42578125" style="3" customWidth="1"/>
    <col min="10243" max="10243" width="51.28515625" style="3" customWidth="1"/>
    <col min="10244" max="10244" width="55.140625" style="3" customWidth="1"/>
    <col min="10245" max="10245" width="13.7109375" style="3" customWidth="1"/>
    <col min="10246" max="10246" width="4.28515625" style="3" customWidth="1"/>
    <col min="10247" max="10247" width="16.140625" style="3" customWidth="1"/>
    <col min="10248" max="10248" width="13.42578125" style="3" customWidth="1"/>
    <col min="10249" max="10249" width="14.42578125" style="3" customWidth="1"/>
    <col min="10250" max="10252" width="0" style="3" hidden="1" customWidth="1"/>
    <col min="10253" max="10253" width="21.42578125" style="3" customWidth="1"/>
    <col min="10254" max="10254" width="3" style="3" customWidth="1"/>
    <col min="10255" max="10255" width="13.28515625" style="3" bestFit="1" customWidth="1"/>
    <col min="10256" max="10496" width="9.140625" style="3"/>
    <col min="10497" max="10497" width="0.7109375" style="3" customWidth="1"/>
    <col min="10498" max="10498" width="6.42578125" style="3" customWidth="1"/>
    <col min="10499" max="10499" width="51.28515625" style="3" customWidth="1"/>
    <col min="10500" max="10500" width="55.140625" style="3" customWidth="1"/>
    <col min="10501" max="10501" width="13.7109375" style="3" customWidth="1"/>
    <col min="10502" max="10502" width="4.28515625" style="3" customWidth="1"/>
    <col min="10503" max="10503" width="16.140625" style="3" customWidth="1"/>
    <col min="10504" max="10504" width="13.42578125" style="3" customWidth="1"/>
    <col min="10505" max="10505" width="14.42578125" style="3" customWidth="1"/>
    <col min="10506" max="10508" width="0" style="3" hidden="1" customWidth="1"/>
    <col min="10509" max="10509" width="21.42578125" style="3" customWidth="1"/>
    <col min="10510" max="10510" width="3" style="3" customWidth="1"/>
    <col min="10511" max="10511" width="13.28515625" style="3" bestFit="1" customWidth="1"/>
    <col min="10512" max="10752" width="9.140625" style="3"/>
    <col min="10753" max="10753" width="0.7109375" style="3" customWidth="1"/>
    <col min="10754" max="10754" width="6.42578125" style="3" customWidth="1"/>
    <col min="10755" max="10755" width="51.28515625" style="3" customWidth="1"/>
    <col min="10756" max="10756" width="55.140625" style="3" customWidth="1"/>
    <col min="10757" max="10757" width="13.7109375" style="3" customWidth="1"/>
    <col min="10758" max="10758" width="4.28515625" style="3" customWidth="1"/>
    <col min="10759" max="10759" width="16.140625" style="3" customWidth="1"/>
    <col min="10760" max="10760" width="13.42578125" style="3" customWidth="1"/>
    <col min="10761" max="10761" width="14.42578125" style="3" customWidth="1"/>
    <col min="10762" max="10764" width="0" style="3" hidden="1" customWidth="1"/>
    <col min="10765" max="10765" width="21.42578125" style="3" customWidth="1"/>
    <col min="10766" max="10766" width="3" style="3" customWidth="1"/>
    <col min="10767" max="10767" width="13.28515625" style="3" bestFit="1" customWidth="1"/>
    <col min="10768" max="11008" width="9.140625" style="3"/>
    <col min="11009" max="11009" width="0.7109375" style="3" customWidth="1"/>
    <col min="11010" max="11010" width="6.42578125" style="3" customWidth="1"/>
    <col min="11011" max="11011" width="51.28515625" style="3" customWidth="1"/>
    <col min="11012" max="11012" width="55.140625" style="3" customWidth="1"/>
    <col min="11013" max="11013" width="13.7109375" style="3" customWidth="1"/>
    <col min="11014" max="11014" width="4.28515625" style="3" customWidth="1"/>
    <col min="11015" max="11015" width="16.140625" style="3" customWidth="1"/>
    <col min="11016" max="11016" width="13.42578125" style="3" customWidth="1"/>
    <col min="11017" max="11017" width="14.42578125" style="3" customWidth="1"/>
    <col min="11018" max="11020" width="0" style="3" hidden="1" customWidth="1"/>
    <col min="11021" max="11021" width="21.42578125" style="3" customWidth="1"/>
    <col min="11022" max="11022" width="3" style="3" customWidth="1"/>
    <col min="11023" max="11023" width="13.28515625" style="3" bestFit="1" customWidth="1"/>
    <col min="11024" max="11264" width="9.140625" style="3"/>
    <col min="11265" max="11265" width="0.7109375" style="3" customWidth="1"/>
    <col min="11266" max="11266" width="6.42578125" style="3" customWidth="1"/>
    <col min="11267" max="11267" width="51.28515625" style="3" customWidth="1"/>
    <col min="11268" max="11268" width="55.140625" style="3" customWidth="1"/>
    <col min="11269" max="11269" width="13.7109375" style="3" customWidth="1"/>
    <col min="11270" max="11270" width="4.28515625" style="3" customWidth="1"/>
    <col min="11271" max="11271" width="16.140625" style="3" customWidth="1"/>
    <col min="11272" max="11272" width="13.42578125" style="3" customWidth="1"/>
    <col min="11273" max="11273" width="14.42578125" style="3" customWidth="1"/>
    <col min="11274" max="11276" width="0" style="3" hidden="1" customWidth="1"/>
    <col min="11277" max="11277" width="21.42578125" style="3" customWidth="1"/>
    <col min="11278" max="11278" width="3" style="3" customWidth="1"/>
    <col min="11279" max="11279" width="13.28515625" style="3" bestFit="1" customWidth="1"/>
    <col min="11280" max="11520" width="9.140625" style="3"/>
    <col min="11521" max="11521" width="0.7109375" style="3" customWidth="1"/>
    <col min="11522" max="11522" width="6.42578125" style="3" customWidth="1"/>
    <col min="11523" max="11523" width="51.28515625" style="3" customWidth="1"/>
    <col min="11524" max="11524" width="55.140625" style="3" customWidth="1"/>
    <col min="11525" max="11525" width="13.7109375" style="3" customWidth="1"/>
    <col min="11526" max="11526" width="4.28515625" style="3" customWidth="1"/>
    <col min="11527" max="11527" width="16.140625" style="3" customWidth="1"/>
    <col min="11528" max="11528" width="13.42578125" style="3" customWidth="1"/>
    <col min="11529" max="11529" width="14.42578125" style="3" customWidth="1"/>
    <col min="11530" max="11532" width="0" style="3" hidden="1" customWidth="1"/>
    <col min="11533" max="11533" width="21.42578125" style="3" customWidth="1"/>
    <col min="11534" max="11534" width="3" style="3" customWidth="1"/>
    <col min="11535" max="11535" width="13.28515625" style="3" bestFit="1" customWidth="1"/>
    <col min="11536" max="11776" width="9.140625" style="3"/>
    <col min="11777" max="11777" width="0.7109375" style="3" customWidth="1"/>
    <col min="11778" max="11778" width="6.42578125" style="3" customWidth="1"/>
    <col min="11779" max="11779" width="51.28515625" style="3" customWidth="1"/>
    <col min="11780" max="11780" width="55.140625" style="3" customWidth="1"/>
    <col min="11781" max="11781" width="13.7109375" style="3" customWidth="1"/>
    <col min="11782" max="11782" width="4.28515625" style="3" customWidth="1"/>
    <col min="11783" max="11783" width="16.140625" style="3" customWidth="1"/>
    <col min="11784" max="11784" width="13.42578125" style="3" customWidth="1"/>
    <col min="11785" max="11785" width="14.42578125" style="3" customWidth="1"/>
    <col min="11786" max="11788" width="0" style="3" hidden="1" customWidth="1"/>
    <col min="11789" max="11789" width="21.42578125" style="3" customWidth="1"/>
    <col min="11790" max="11790" width="3" style="3" customWidth="1"/>
    <col min="11791" max="11791" width="13.28515625" style="3" bestFit="1" customWidth="1"/>
    <col min="11792" max="12032" width="9.140625" style="3"/>
    <col min="12033" max="12033" width="0.7109375" style="3" customWidth="1"/>
    <col min="12034" max="12034" width="6.42578125" style="3" customWidth="1"/>
    <col min="12035" max="12035" width="51.28515625" style="3" customWidth="1"/>
    <col min="12036" max="12036" width="55.140625" style="3" customWidth="1"/>
    <col min="12037" max="12037" width="13.7109375" style="3" customWidth="1"/>
    <col min="12038" max="12038" width="4.28515625" style="3" customWidth="1"/>
    <col min="12039" max="12039" width="16.140625" style="3" customWidth="1"/>
    <col min="12040" max="12040" width="13.42578125" style="3" customWidth="1"/>
    <col min="12041" max="12041" width="14.42578125" style="3" customWidth="1"/>
    <col min="12042" max="12044" width="0" style="3" hidden="1" customWidth="1"/>
    <col min="12045" max="12045" width="21.42578125" style="3" customWidth="1"/>
    <col min="12046" max="12046" width="3" style="3" customWidth="1"/>
    <col min="12047" max="12047" width="13.28515625" style="3" bestFit="1" customWidth="1"/>
    <col min="12048" max="12288" width="9.140625" style="3"/>
    <col min="12289" max="12289" width="0.7109375" style="3" customWidth="1"/>
    <col min="12290" max="12290" width="6.42578125" style="3" customWidth="1"/>
    <col min="12291" max="12291" width="51.28515625" style="3" customWidth="1"/>
    <col min="12292" max="12292" width="55.140625" style="3" customWidth="1"/>
    <col min="12293" max="12293" width="13.7109375" style="3" customWidth="1"/>
    <col min="12294" max="12294" width="4.28515625" style="3" customWidth="1"/>
    <col min="12295" max="12295" width="16.140625" style="3" customWidth="1"/>
    <col min="12296" max="12296" width="13.42578125" style="3" customWidth="1"/>
    <col min="12297" max="12297" width="14.42578125" style="3" customWidth="1"/>
    <col min="12298" max="12300" width="0" style="3" hidden="1" customWidth="1"/>
    <col min="12301" max="12301" width="21.42578125" style="3" customWidth="1"/>
    <col min="12302" max="12302" width="3" style="3" customWidth="1"/>
    <col min="12303" max="12303" width="13.28515625" style="3" bestFit="1" customWidth="1"/>
    <col min="12304" max="12544" width="9.140625" style="3"/>
    <col min="12545" max="12545" width="0.7109375" style="3" customWidth="1"/>
    <col min="12546" max="12546" width="6.42578125" style="3" customWidth="1"/>
    <col min="12547" max="12547" width="51.28515625" style="3" customWidth="1"/>
    <col min="12548" max="12548" width="55.140625" style="3" customWidth="1"/>
    <col min="12549" max="12549" width="13.7109375" style="3" customWidth="1"/>
    <col min="12550" max="12550" width="4.28515625" style="3" customWidth="1"/>
    <col min="12551" max="12551" width="16.140625" style="3" customWidth="1"/>
    <col min="12552" max="12552" width="13.42578125" style="3" customWidth="1"/>
    <col min="12553" max="12553" width="14.42578125" style="3" customWidth="1"/>
    <col min="12554" max="12556" width="0" style="3" hidden="1" customWidth="1"/>
    <col min="12557" max="12557" width="21.42578125" style="3" customWidth="1"/>
    <col min="12558" max="12558" width="3" style="3" customWidth="1"/>
    <col min="12559" max="12559" width="13.28515625" style="3" bestFit="1" customWidth="1"/>
    <col min="12560" max="12800" width="9.140625" style="3"/>
    <col min="12801" max="12801" width="0.7109375" style="3" customWidth="1"/>
    <col min="12802" max="12802" width="6.42578125" style="3" customWidth="1"/>
    <col min="12803" max="12803" width="51.28515625" style="3" customWidth="1"/>
    <col min="12804" max="12804" width="55.140625" style="3" customWidth="1"/>
    <col min="12805" max="12805" width="13.7109375" style="3" customWidth="1"/>
    <col min="12806" max="12806" width="4.28515625" style="3" customWidth="1"/>
    <col min="12807" max="12807" width="16.140625" style="3" customWidth="1"/>
    <col min="12808" max="12808" width="13.42578125" style="3" customWidth="1"/>
    <col min="12809" max="12809" width="14.42578125" style="3" customWidth="1"/>
    <col min="12810" max="12812" width="0" style="3" hidden="1" customWidth="1"/>
    <col min="12813" max="12813" width="21.42578125" style="3" customWidth="1"/>
    <col min="12814" max="12814" width="3" style="3" customWidth="1"/>
    <col min="12815" max="12815" width="13.28515625" style="3" bestFit="1" customWidth="1"/>
    <col min="12816" max="13056" width="9.140625" style="3"/>
    <col min="13057" max="13057" width="0.7109375" style="3" customWidth="1"/>
    <col min="13058" max="13058" width="6.42578125" style="3" customWidth="1"/>
    <col min="13059" max="13059" width="51.28515625" style="3" customWidth="1"/>
    <col min="13060" max="13060" width="55.140625" style="3" customWidth="1"/>
    <col min="13061" max="13061" width="13.7109375" style="3" customWidth="1"/>
    <col min="13062" max="13062" width="4.28515625" style="3" customWidth="1"/>
    <col min="13063" max="13063" width="16.140625" style="3" customWidth="1"/>
    <col min="13064" max="13064" width="13.42578125" style="3" customWidth="1"/>
    <col min="13065" max="13065" width="14.42578125" style="3" customWidth="1"/>
    <col min="13066" max="13068" width="0" style="3" hidden="1" customWidth="1"/>
    <col min="13069" max="13069" width="21.42578125" style="3" customWidth="1"/>
    <col min="13070" max="13070" width="3" style="3" customWidth="1"/>
    <col min="13071" max="13071" width="13.28515625" style="3" bestFit="1" customWidth="1"/>
    <col min="13072" max="13312" width="9.140625" style="3"/>
    <col min="13313" max="13313" width="0.7109375" style="3" customWidth="1"/>
    <col min="13314" max="13314" width="6.42578125" style="3" customWidth="1"/>
    <col min="13315" max="13315" width="51.28515625" style="3" customWidth="1"/>
    <col min="13316" max="13316" width="55.140625" style="3" customWidth="1"/>
    <col min="13317" max="13317" width="13.7109375" style="3" customWidth="1"/>
    <col min="13318" max="13318" width="4.28515625" style="3" customWidth="1"/>
    <col min="13319" max="13319" width="16.140625" style="3" customWidth="1"/>
    <col min="13320" max="13320" width="13.42578125" style="3" customWidth="1"/>
    <col min="13321" max="13321" width="14.42578125" style="3" customWidth="1"/>
    <col min="13322" max="13324" width="0" style="3" hidden="1" customWidth="1"/>
    <col min="13325" max="13325" width="21.42578125" style="3" customWidth="1"/>
    <col min="13326" max="13326" width="3" style="3" customWidth="1"/>
    <col min="13327" max="13327" width="13.28515625" style="3" bestFit="1" customWidth="1"/>
    <col min="13328" max="13568" width="9.140625" style="3"/>
    <col min="13569" max="13569" width="0.7109375" style="3" customWidth="1"/>
    <col min="13570" max="13570" width="6.42578125" style="3" customWidth="1"/>
    <col min="13571" max="13571" width="51.28515625" style="3" customWidth="1"/>
    <col min="13572" max="13572" width="55.140625" style="3" customWidth="1"/>
    <col min="13573" max="13573" width="13.7109375" style="3" customWidth="1"/>
    <col min="13574" max="13574" width="4.28515625" style="3" customWidth="1"/>
    <col min="13575" max="13575" width="16.140625" style="3" customWidth="1"/>
    <col min="13576" max="13576" width="13.42578125" style="3" customWidth="1"/>
    <col min="13577" max="13577" width="14.42578125" style="3" customWidth="1"/>
    <col min="13578" max="13580" width="0" style="3" hidden="1" customWidth="1"/>
    <col min="13581" max="13581" width="21.42578125" style="3" customWidth="1"/>
    <col min="13582" max="13582" width="3" style="3" customWidth="1"/>
    <col min="13583" max="13583" width="13.28515625" style="3" bestFit="1" customWidth="1"/>
    <col min="13584" max="13824" width="9.140625" style="3"/>
    <col min="13825" max="13825" width="0.7109375" style="3" customWidth="1"/>
    <col min="13826" max="13826" width="6.42578125" style="3" customWidth="1"/>
    <col min="13827" max="13827" width="51.28515625" style="3" customWidth="1"/>
    <col min="13828" max="13828" width="55.140625" style="3" customWidth="1"/>
    <col min="13829" max="13829" width="13.7109375" style="3" customWidth="1"/>
    <col min="13830" max="13830" width="4.28515625" style="3" customWidth="1"/>
    <col min="13831" max="13831" width="16.140625" style="3" customWidth="1"/>
    <col min="13832" max="13832" width="13.42578125" style="3" customWidth="1"/>
    <col min="13833" max="13833" width="14.42578125" style="3" customWidth="1"/>
    <col min="13834" max="13836" width="0" style="3" hidden="1" customWidth="1"/>
    <col min="13837" max="13837" width="21.42578125" style="3" customWidth="1"/>
    <col min="13838" max="13838" width="3" style="3" customWidth="1"/>
    <col min="13839" max="13839" width="13.28515625" style="3" bestFit="1" customWidth="1"/>
    <col min="13840" max="14080" width="9.140625" style="3"/>
    <col min="14081" max="14081" width="0.7109375" style="3" customWidth="1"/>
    <col min="14082" max="14082" width="6.42578125" style="3" customWidth="1"/>
    <col min="14083" max="14083" width="51.28515625" style="3" customWidth="1"/>
    <col min="14084" max="14084" width="55.140625" style="3" customWidth="1"/>
    <col min="14085" max="14085" width="13.7109375" style="3" customWidth="1"/>
    <col min="14086" max="14086" width="4.28515625" style="3" customWidth="1"/>
    <col min="14087" max="14087" width="16.140625" style="3" customWidth="1"/>
    <col min="14088" max="14088" width="13.42578125" style="3" customWidth="1"/>
    <col min="14089" max="14089" width="14.42578125" style="3" customWidth="1"/>
    <col min="14090" max="14092" width="0" style="3" hidden="1" customWidth="1"/>
    <col min="14093" max="14093" width="21.42578125" style="3" customWidth="1"/>
    <col min="14094" max="14094" width="3" style="3" customWidth="1"/>
    <col min="14095" max="14095" width="13.28515625" style="3" bestFit="1" customWidth="1"/>
    <col min="14096" max="14336" width="9.140625" style="3"/>
    <col min="14337" max="14337" width="0.7109375" style="3" customWidth="1"/>
    <col min="14338" max="14338" width="6.42578125" style="3" customWidth="1"/>
    <col min="14339" max="14339" width="51.28515625" style="3" customWidth="1"/>
    <col min="14340" max="14340" width="55.140625" style="3" customWidth="1"/>
    <col min="14341" max="14341" width="13.7109375" style="3" customWidth="1"/>
    <col min="14342" max="14342" width="4.28515625" style="3" customWidth="1"/>
    <col min="14343" max="14343" width="16.140625" style="3" customWidth="1"/>
    <col min="14344" max="14344" width="13.42578125" style="3" customWidth="1"/>
    <col min="14345" max="14345" width="14.42578125" style="3" customWidth="1"/>
    <col min="14346" max="14348" width="0" style="3" hidden="1" customWidth="1"/>
    <col min="14349" max="14349" width="21.42578125" style="3" customWidth="1"/>
    <col min="14350" max="14350" width="3" style="3" customWidth="1"/>
    <col min="14351" max="14351" width="13.28515625" style="3" bestFit="1" customWidth="1"/>
    <col min="14352" max="14592" width="9.140625" style="3"/>
    <col min="14593" max="14593" width="0.7109375" style="3" customWidth="1"/>
    <col min="14594" max="14594" width="6.42578125" style="3" customWidth="1"/>
    <col min="14595" max="14595" width="51.28515625" style="3" customWidth="1"/>
    <col min="14596" max="14596" width="55.140625" style="3" customWidth="1"/>
    <col min="14597" max="14597" width="13.7109375" style="3" customWidth="1"/>
    <col min="14598" max="14598" width="4.28515625" style="3" customWidth="1"/>
    <col min="14599" max="14599" width="16.140625" style="3" customWidth="1"/>
    <col min="14600" max="14600" width="13.42578125" style="3" customWidth="1"/>
    <col min="14601" max="14601" width="14.42578125" style="3" customWidth="1"/>
    <col min="14602" max="14604" width="0" style="3" hidden="1" customWidth="1"/>
    <col min="14605" max="14605" width="21.42578125" style="3" customWidth="1"/>
    <col min="14606" max="14606" width="3" style="3" customWidth="1"/>
    <col min="14607" max="14607" width="13.28515625" style="3" bestFit="1" customWidth="1"/>
    <col min="14608" max="14848" width="9.140625" style="3"/>
    <col min="14849" max="14849" width="0.7109375" style="3" customWidth="1"/>
    <col min="14850" max="14850" width="6.42578125" style="3" customWidth="1"/>
    <col min="14851" max="14851" width="51.28515625" style="3" customWidth="1"/>
    <col min="14852" max="14852" width="55.140625" style="3" customWidth="1"/>
    <col min="14853" max="14853" width="13.7109375" style="3" customWidth="1"/>
    <col min="14854" max="14854" width="4.28515625" style="3" customWidth="1"/>
    <col min="14855" max="14855" width="16.140625" style="3" customWidth="1"/>
    <col min="14856" max="14856" width="13.42578125" style="3" customWidth="1"/>
    <col min="14857" max="14857" width="14.42578125" style="3" customWidth="1"/>
    <col min="14858" max="14860" width="0" style="3" hidden="1" customWidth="1"/>
    <col min="14861" max="14861" width="21.42578125" style="3" customWidth="1"/>
    <col min="14862" max="14862" width="3" style="3" customWidth="1"/>
    <col min="14863" max="14863" width="13.28515625" style="3" bestFit="1" customWidth="1"/>
    <col min="14864" max="15104" width="9.140625" style="3"/>
    <col min="15105" max="15105" width="0.7109375" style="3" customWidth="1"/>
    <col min="15106" max="15106" width="6.42578125" style="3" customWidth="1"/>
    <col min="15107" max="15107" width="51.28515625" style="3" customWidth="1"/>
    <col min="15108" max="15108" width="55.140625" style="3" customWidth="1"/>
    <col min="15109" max="15109" width="13.7109375" style="3" customWidth="1"/>
    <col min="15110" max="15110" width="4.28515625" style="3" customWidth="1"/>
    <col min="15111" max="15111" width="16.140625" style="3" customWidth="1"/>
    <col min="15112" max="15112" width="13.42578125" style="3" customWidth="1"/>
    <col min="15113" max="15113" width="14.42578125" style="3" customWidth="1"/>
    <col min="15114" max="15116" width="0" style="3" hidden="1" customWidth="1"/>
    <col min="15117" max="15117" width="21.42578125" style="3" customWidth="1"/>
    <col min="15118" max="15118" width="3" style="3" customWidth="1"/>
    <col min="15119" max="15119" width="13.28515625" style="3" bestFit="1" customWidth="1"/>
    <col min="15120" max="15360" width="9.140625" style="3"/>
    <col min="15361" max="15361" width="0.7109375" style="3" customWidth="1"/>
    <col min="15362" max="15362" width="6.42578125" style="3" customWidth="1"/>
    <col min="15363" max="15363" width="51.28515625" style="3" customWidth="1"/>
    <col min="15364" max="15364" width="55.140625" style="3" customWidth="1"/>
    <col min="15365" max="15365" width="13.7109375" style="3" customWidth="1"/>
    <col min="15366" max="15366" width="4.28515625" style="3" customWidth="1"/>
    <col min="15367" max="15367" width="16.140625" style="3" customWidth="1"/>
    <col min="15368" max="15368" width="13.42578125" style="3" customWidth="1"/>
    <col min="15369" max="15369" width="14.42578125" style="3" customWidth="1"/>
    <col min="15370" max="15372" width="0" style="3" hidden="1" customWidth="1"/>
    <col min="15373" max="15373" width="21.42578125" style="3" customWidth="1"/>
    <col min="15374" max="15374" width="3" style="3" customWidth="1"/>
    <col min="15375" max="15375" width="13.28515625" style="3" bestFit="1" customWidth="1"/>
    <col min="15376" max="15616" width="9.140625" style="3"/>
    <col min="15617" max="15617" width="0.7109375" style="3" customWidth="1"/>
    <col min="15618" max="15618" width="6.42578125" style="3" customWidth="1"/>
    <col min="15619" max="15619" width="51.28515625" style="3" customWidth="1"/>
    <col min="15620" max="15620" width="55.140625" style="3" customWidth="1"/>
    <col min="15621" max="15621" width="13.7109375" style="3" customWidth="1"/>
    <col min="15622" max="15622" width="4.28515625" style="3" customWidth="1"/>
    <col min="15623" max="15623" width="16.140625" style="3" customWidth="1"/>
    <col min="15624" max="15624" width="13.42578125" style="3" customWidth="1"/>
    <col min="15625" max="15625" width="14.42578125" style="3" customWidth="1"/>
    <col min="15626" max="15628" width="0" style="3" hidden="1" customWidth="1"/>
    <col min="15629" max="15629" width="21.42578125" style="3" customWidth="1"/>
    <col min="15630" max="15630" width="3" style="3" customWidth="1"/>
    <col min="15631" max="15631" width="13.28515625" style="3" bestFit="1" customWidth="1"/>
    <col min="15632" max="15872" width="9.140625" style="3"/>
    <col min="15873" max="15873" width="0.7109375" style="3" customWidth="1"/>
    <col min="15874" max="15874" width="6.42578125" style="3" customWidth="1"/>
    <col min="15875" max="15875" width="51.28515625" style="3" customWidth="1"/>
    <col min="15876" max="15876" width="55.140625" style="3" customWidth="1"/>
    <col min="15877" max="15877" width="13.7109375" style="3" customWidth="1"/>
    <col min="15878" max="15878" width="4.28515625" style="3" customWidth="1"/>
    <col min="15879" max="15879" width="16.140625" style="3" customWidth="1"/>
    <col min="15880" max="15880" width="13.42578125" style="3" customWidth="1"/>
    <col min="15881" max="15881" width="14.42578125" style="3" customWidth="1"/>
    <col min="15882" max="15884" width="0" style="3" hidden="1" customWidth="1"/>
    <col min="15885" max="15885" width="21.42578125" style="3" customWidth="1"/>
    <col min="15886" max="15886" width="3" style="3" customWidth="1"/>
    <col min="15887" max="15887" width="13.28515625" style="3" bestFit="1" customWidth="1"/>
    <col min="15888" max="16128" width="9.140625" style="3"/>
    <col min="16129" max="16129" width="0.7109375" style="3" customWidth="1"/>
    <col min="16130" max="16130" width="6.42578125" style="3" customWidth="1"/>
    <col min="16131" max="16131" width="51.28515625" style="3" customWidth="1"/>
    <col min="16132" max="16132" width="55.140625" style="3" customWidth="1"/>
    <col min="16133" max="16133" width="13.7109375" style="3" customWidth="1"/>
    <col min="16134" max="16134" width="4.28515625" style="3" customWidth="1"/>
    <col min="16135" max="16135" width="16.140625" style="3" customWidth="1"/>
    <col min="16136" max="16136" width="13.42578125" style="3" customWidth="1"/>
    <col min="16137" max="16137" width="14.42578125" style="3" customWidth="1"/>
    <col min="16138" max="16140" width="0" style="3" hidden="1" customWidth="1"/>
    <col min="16141" max="16141" width="21.42578125" style="3" customWidth="1"/>
    <col min="16142" max="16142" width="3" style="3" customWidth="1"/>
    <col min="16143" max="16143" width="13.28515625" style="3" bestFit="1" customWidth="1"/>
    <col min="16144" max="16384" width="9.140625" style="3"/>
  </cols>
  <sheetData>
    <row r="1" spans="2:14" x14ac:dyDescent="0.2">
      <c r="B1" s="351" t="s">
        <v>82</v>
      </c>
      <c r="C1" s="351"/>
      <c r="D1" s="351"/>
      <c r="E1" s="351"/>
      <c r="F1" s="351"/>
      <c r="G1" s="351"/>
    </row>
    <row r="2" spans="2:14" x14ac:dyDescent="0.2">
      <c r="B2" s="351" t="s">
        <v>30</v>
      </c>
      <c r="C2" s="351"/>
      <c r="D2" s="351"/>
      <c r="E2" s="351"/>
      <c r="F2" s="351"/>
      <c r="G2" s="351"/>
    </row>
    <row r="4" spans="2:14" x14ac:dyDescent="0.2">
      <c r="B4" s="4" t="s">
        <v>83</v>
      </c>
      <c r="C4" s="4"/>
    </row>
    <row r="5" spans="2:14" ht="7.5" customHeight="1" thickBot="1" x14ac:dyDescent="0.25"/>
    <row r="6" spans="2:14" s="14" customFormat="1" ht="47.25" customHeight="1" thickTop="1" x14ac:dyDescent="0.25">
      <c r="B6" s="6" t="s">
        <v>8</v>
      </c>
      <c r="C6" s="7" t="s">
        <v>25</v>
      </c>
      <c r="D6" s="7" t="s">
        <v>31</v>
      </c>
      <c r="E6" s="352" t="s">
        <v>32</v>
      </c>
      <c r="F6" s="353"/>
      <c r="G6" s="8" t="s">
        <v>84</v>
      </c>
      <c r="H6" s="9" t="s">
        <v>85</v>
      </c>
      <c r="I6" s="8" t="s">
        <v>86</v>
      </c>
      <c r="J6" s="10" t="s">
        <v>87</v>
      </c>
      <c r="K6" s="11" t="s">
        <v>88</v>
      </c>
      <c r="L6" s="12" t="s">
        <v>89</v>
      </c>
      <c r="M6" s="13" t="s">
        <v>29</v>
      </c>
    </row>
    <row r="7" spans="2:14" s="23" customFormat="1" ht="15" customHeight="1" x14ac:dyDescent="0.25">
      <c r="B7" s="15">
        <v>1</v>
      </c>
      <c r="C7" s="16" t="s">
        <v>90</v>
      </c>
      <c r="D7" s="16"/>
      <c r="E7" s="17"/>
      <c r="F7" s="18"/>
      <c r="G7" s="19">
        <f>SUM(G8,G93,G178,G186,G194,G223,G252,G302,G324,G353)</f>
        <v>19533000000</v>
      </c>
      <c r="H7" s="19">
        <v>6316504634</v>
      </c>
      <c r="I7" s="19">
        <f>SUM(I8,I93,I178,I186,I194,I223,I252,I302,I324,I353)</f>
        <v>13216495366</v>
      </c>
      <c r="J7" s="20" t="s">
        <v>91</v>
      </c>
      <c r="K7" s="21" t="s">
        <v>91</v>
      </c>
      <c r="L7" s="19" t="s">
        <v>91</v>
      </c>
      <c r="M7" s="22">
        <f>H369-H7</f>
        <v>-6316504634</v>
      </c>
    </row>
    <row r="8" spans="2:14" s="32" customFormat="1" ht="15" customHeight="1" x14ac:dyDescent="0.25">
      <c r="B8" s="68">
        <v>1.1000000000000001</v>
      </c>
      <c r="C8" s="69" t="s">
        <v>33</v>
      </c>
      <c r="D8" s="69" t="s">
        <v>34</v>
      </c>
      <c r="E8" s="70">
        <v>100</v>
      </c>
      <c r="F8" s="69" t="s">
        <v>92</v>
      </c>
      <c r="G8" s="71">
        <f>SUM(G9:G92)</f>
        <v>1960000000</v>
      </c>
      <c r="H8" s="71">
        <f>SUM(H9:H92)</f>
        <v>1408000000</v>
      </c>
      <c r="I8" s="71">
        <f>SUM(I9:I92)</f>
        <v>552000000</v>
      </c>
      <c r="J8" s="28"/>
      <c r="K8" s="29"/>
      <c r="L8" s="30"/>
      <c r="M8" s="31"/>
    </row>
    <row r="9" spans="2:14" s="32" customFormat="1" ht="15" customHeight="1" x14ac:dyDescent="0.25">
      <c r="B9" s="33" t="s">
        <v>176</v>
      </c>
      <c r="C9" s="34" t="s">
        <v>177</v>
      </c>
      <c r="D9" s="34"/>
      <c r="E9" s="35"/>
      <c r="F9" s="36"/>
      <c r="G9" s="37">
        <v>8000000</v>
      </c>
      <c r="H9" s="38">
        <v>3000000</v>
      </c>
      <c r="I9" s="38">
        <f>G9-H9</f>
        <v>5000000</v>
      </c>
      <c r="J9" s="39"/>
      <c r="K9" s="40"/>
      <c r="L9" s="41"/>
      <c r="M9" s="31"/>
    </row>
    <row r="10" spans="2:14" s="23" customFormat="1" ht="30" customHeight="1" x14ac:dyDescent="0.25">
      <c r="B10" s="348"/>
      <c r="C10" s="42" t="s">
        <v>95</v>
      </c>
      <c r="D10" s="43" t="s">
        <v>178</v>
      </c>
      <c r="E10" s="44" t="s">
        <v>179</v>
      </c>
      <c r="F10" s="43"/>
      <c r="G10" s="45"/>
      <c r="H10" s="46"/>
      <c r="I10" s="46"/>
      <c r="J10" s="47"/>
      <c r="K10" s="48"/>
      <c r="L10" s="49"/>
      <c r="M10" s="50"/>
      <c r="N10" s="32"/>
    </row>
    <row r="11" spans="2:14" s="23" customFormat="1" ht="15" customHeight="1" x14ac:dyDescent="0.25">
      <c r="B11" s="349"/>
      <c r="C11" s="42" t="s">
        <v>98</v>
      </c>
      <c r="D11" s="43"/>
      <c r="E11" s="44" t="s">
        <v>100</v>
      </c>
      <c r="F11" s="43"/>
      <c r="G11" s="45"/>
      <c r="H11" s="46"/>
      <c r="I11" s="46"/>
      <c r="J11" s="47"/>
      <c r="K11" s="48"/>
      <c r="L11" s="49"/>
      <c r="M11" s="50"/>
      <c r="N11" s="32"/>
    </row>
    <row r="12" spans="2:14" s="23" customFormat="1" ht="15" customHeight="1" x14ac:dyDescent="0.25">
      <c r="B12" s="349"/>
      <c r="C12" s="42" t="s">
        <v>101</v>
      </c>
      <c r="D12" s="43"/>
      <c r="E12" s="44"/>
      <c r="F12" s="43"/>
      <c r="G12" s="45"/>
      <c r="H12" s="46"/>
      <c r="I12" s="46"/>
      <c r="J12" s="47"/>
      <c r="K12" s="48"/>
      <c r="L12" s="49"/>
      <c r="M12" s="50"/>
      <c r="N12" s="32"/>
    </row>
    <row r="13" spans="2:14" s="23" customFormat="1" ht="15" customHeight="1" x14ac:dyDescent="0.25">
      <c r="B13" s="349"/>
      <c r="C13" s="42" t="s">
        <v>102</v>
      </c>
      <c r="D13" s="43"/>
      <c r="E13" s="44"/>
      <c r="F13" s="43"/>
      <c r="G13" s="45"/>
      <c r="H13" s="46"/>
      <c r="I13" s="46"/>
      <c r="J13" s="47"/>
      <c r="K13" s="48"/>
      <c r="L13" s="49"/>
      <c r="M13" s="50"/>
      <c r="N13" s="32"/>
    </row>
    <row r="14" spans="2:14" s="23" customFormat="1" ht="15" customHeight="1" x14ac:dyDescent="0.25">
      <c r="B14" s="350"/>
      <c r="C14" s="42" t="s">
        <v>104</v>
      </c>
      <c r="D14" s="43"/>
      <c r="E14" s="44"/>
      <c r="F14" s="43"/>
      <c r="G14" s="45"/>
      <c r="H14" s="46"/>
      <c r="I14" s="46"/>
      <c r="J14" s="47"/>
      <c r="K14" s="48"/>
      <c r="L14" s="49"/>
      <c r="M14" s="50"/>
      <c r="N14" s="32"/>
    </row>
    <row r="15" spans="2:14" s="23" customFormat="1" ht="21" customHeight="1" x14ac:dyDescent="0.25">
      <c r="B15" s="51"/>
      <c r="C15" s="52" t="s">
        <v>180</v>
      </c>
      <c r="D15" s="52"/>
      <c r="E15" s="53"/>
      <c r="F15" s="52"/>
      <c r="G15" s="46"/>
      <c r="H15" s="46"/>
      <c r="I15" s="46"/>
      <c r="J15" s="47"/>
      <c r="K15" s="48"/>
      <c r="L15" s="49"/>
      <c r="M15" s="50"/>
      <c r="N15" s="32"/>
    </row>
    <row r="16" spans="2:14" s="32" customFormat="1" ht="15" customHeight="1" x14ac:dyDescent="0.25">
      <c r="B16" s="33" t="s">
        <v>181</v>
      </c>
      <c r="C16" s="34" t="s">
        <v>182</v>
      </c>
      <c r="D16" s="34" t="s">
        <v>40</v>
      </c>
      <c r="E16" s="35">
        <v>2200</v>
      </c>
      <c r="F16" s="36"/>
      <c r="G16" s="37">
        <v>18000000</v>
      </c>
      <c r="H16" s="38">
        <v>18000000</v>
      </c>
      <c r="I16" s="38">
        <f>G16-H16</f>
        <v>0</v>
      </c>
      <c r="J16" s="39"/>
      <c r="K16" s="40"/>
      <c r="L16" s="41"/>
      <c r="M16" s="31"/>
    </row>
    <row r="17" spans="2:13" s="23" customFormat="1" ht="33.75" customHeight="1" x14ac:dyDescent="0.25">
      <c r="B17" s="348"/>
      <c r="C17" s="42" t="s">
        <v>95</v>
      </c>
      <c r="D17" s="43" t="s">
        <v>178</v>
      </c>
      <c r="E17" s="44" t="s">
        <v>179</v>
      </c>
      <c r="F17" s="43"/>
      <c r="G17" s="45"/>
      <c r="H17" s="46"/>
      <c r="I17" s="46"/>
      <c r="J17" s="47"/>
      <c r="K17" s="48"/>
      <c r="L17" s="49"/>
      <c r="M17" s="50"/>
    </row>
    <row r="18" spans="2:13" s="23" customFormat="1" ht="15" customHeight="1" x14ac:dyDescent="0.25">
      <c r="B18" s="349"/>
      <c r="C18" s="42" t="s">
        <v>98</v>
      </c>
      <c r="D18" s="43" t="s">
        <v>99</v>
      </c>
      <c r="E18" s="44" t="s">
        <v>100</v>
      </c>
      <c r="F18" s="43"/>
      <c r="G18" s="45"/>
      <c r="H18" s="46"/>
      <c r="I18" s="46"/>
      <c r="J18" s="47"/>
      <c r="K18" s="48"/>
      <c r="L18" s="49"/>
      <c r="M18" s="50"/>
    </row>
    <row r="19" spans="2:13" s="23" customFormat="1" ht="18.75" customHeight="1" x14ac:dyDescent="0.25">
      <c r="B19" s="349"/>
      <c r="C19" s="42" t="s">
        <v>101</v>
      </c>
      <c r="D19" s="43" t="s">
        <v>40</v>
      </c>
      <c r="E19" s="44">
        <v>2200</v>
      </c>
      <c r="F19" s="43"/>
      <c r="G19" s="45"/>
      <c r="H19" s="46"/>
      <c r="I19" s="46"/>
      <c r="J19" s="47"/>
      <c r="K19" s="48"/>
      <c r="L19" s="49"/>
      <c r="M19" s="50"/>
    </row>
    <row r="20" spans="2:13" s="23" customFormat="1" ht="15" customHeight="1" x14ac:dyDescent="0.25">
      <c r="B20" s="349"/>
      <c r="C20" s="42" t="s">
        <v>102</v>
      </c>
      <c r="D20" s="43" t="s">
        <v>183</v>
      </c>
      <c r="E20" s="54">
        <v>1</v>
      </c>
      <c r="F20" s="55"/>
      <c r="G20" s="45"/>
      <c r="H20" s="46"/>
      <c r="I20" s="46"/>
      <c r="J20" s="47"/>
      <c r="K20" s="48"/>
      <c r="L20" s="49"/>
      <c r="M20" s="50"/>
    </row>
    <row r="21" spans="2:13" s="23" customFormat="1" ht="15" customHeight="1" x14ac:dyDescent="0.25">
      <c r="B21" s="350"/>
      <c r="C21" s="42" t="s">
        <v>104</v>
      </c>
      <c r="D21" s="43" t="s">
        <v>184</v>
      </c>
      <c r="E21" s="44"/>
      <c r="F21" s="43"/>
      <c r="G21" s="45"/>
      <c r="H21" s="46"/>
      <c r="I21" s="46"/>
      <c r="J21" s="47"/>
      <c r="K21" s="48"/>
      <c r="L21" s="49"/>
      <c r="M21" s="50"/>
    </row>
    <row r="22" spans="2:13" s="23" customFormat="1" ht="53.25" customHeight="1" x14ac:dyDescent="0.25">
      <c r="B22" s="51"/>
      <c r="C22" s="52" t="s">
        <v>185</v>
      </c>
      <c r="D22" s="52"/>
      <c r="E22" s="53"/>
      <c r="F22" s="52"/>
      <c r="G22" s="46"/>
      <c r="H22" s="46"/>
      <c r="I22" s="46"/>
      <c r="J22" s="47"/>
      <c r="K22" s="48"/>
      <c r="L22" s="49"/>
      <c r="M22" s="50"/>
    </row>
    <row r="23" spans="2:13" s="32" customFormat="1" ht="31.5" customHeight="1" x14ac:dyDescent="0.25">
      <c r="B23" s="33" t="s">
        <v>186</v>
      </c>
      <c r="C23" s="34" t="s">
        <v>187</v>
      </c>
      <c r="D23" s="34" t="s">
        <v>39</v>
      </c>
      <c r="E23" s="35">
        <v>12</v>
      </c>
      <c r="F23" s="36"/>
      <c r="G23" s="37">
        <v>303000000</v>
      </c>
      <c r="H23" s="38">
        <v>200000000</v>
      </c>
      <c r="I23" s="38">
        <f>G23-H23</f>
        <v>103000000</v>
      </c>
      <c r="J23" s="39"/>
      <c r="K23" s="40"/>
      <c r="L23" s="41"/>
      <c r="M23" s="31"/>
    </row>
    <row r="24" spans="2:13" s="23" customFormat="1" ht="30" customHeight="1" x14ac:dyDescent="0.25">
      <c r="B24" s="348"/>
      <c r="C24" s="42" t="s">
        <v>95</v>
      </c>
      <c r="D24" s="43" t="s">
        <v>178</v>
      </c>
      <c r="E24" s="44" t="s">
        <v>179</v>
      </c>
      <c r="F24" s="43"/>
      <c r="G24" s="45"/>
      <c r="H24" s="46"/>
      <c r="I24" s="46"/>
      <c r="J24" s="47"/>
      <c r="K24" s="48"/>
      <c r="L24" s="49"/>
      <c r="M24" s="50"/>
    </row>
    <row r="25" spans="2:13" s="23" customFormat="1" ht="15" customHeight="1" x14ac:dyDescent="0.25">
      <c r="B25" s="349"/>
      <c r="C25" s="42" t="s">
        <v>98</v>
      </c>
      <c r="D25" s="43" t="s">
        <v>99</v>
      </c>
      <c r="E25" s="44" t="s">
        <v>100</v>
      </c>
      <c r="F25" s="43"/>
      <c r="G25" s="45"/>
      <c r="H25" s="46"/>
      <c r="I25" s="46"/>
      <c r="J25" s="47"/>
      <c r="K25" s="48"/>
      <c r="L25" s="49"/>
      <c r="M25" s="50"/>
    </row>
    <row r="26" spans="2:13" s="23" customFormat="1" ht="30" customHeight="1" x14ac:dyDescent="0.25">
      <c r="B26" s="349"/>
      <c r="C26" s="42" t="s">
        <v>101</v>
      </c>
      <c r="D26" s="43" t="s">
        <v>39</v>
      </c>
      <c r="E26" s="44">
        <v>12</v>
      </c>
      <c r="F26" s="43"/>
      <c r="G26" s="45"/>
      <c r="H26" s="46"/>
      <c r="I26" s="46"/>
      <c r="J26" s="47"/>
      <c r="K26" s="48"/>
      <c r="L26" s="49"/>
      <c r="M26" s="50"/>
    </row>
    <row r="27" spans="2:13" s="23" customFormat="1" ht="25.5" customHeight="1" x14ac:dyDescent="0.25">
      <c r="B27" s="349"/>
      <c r="C27" s="42" t="s">
        <v>102</v>
      </c>
      <c r="D27" s="43" t="s">
        <v>188</v>
      </c>
      <c r="E27" s="54">
        <v>1</v>
      </c>
      <c r="F27" s="55"/>
      <c r="G27" s="45"/>
      <c r="H27" s="46"/>
      <c r="I27" s="46"/>
      <c r="J27" s="47"/>
      <c r="K27" s="48"/>
      <c r="L27" s="49"/>
      <c r="M27" s="50"/>
    </row>
    <row r="28" spans="2:13" s="23" customFormat="1" ht="15" customHeight="1" x14ac:dyDescent="0.25">
      <c r="B28" s="350"/>
      <c r="C28" s="42" t="s">
        <v>104</v>
      </c>
      <c r="D28" s="43" t="s">
        <v>184</v>
      </c>
      <c r="E28" s="44"/>
      <c r="F28" s="43"/>
      <c r="G28" s="45"/>
      <c r="H28" s="46"/>
      <c r="I28" s="46"/>
      <c r="J28" s="47"/>
      <c r="K28" s="48"/>
      <c r="L28" s="49"/>
      <c r="M28" s="50"/>
    </row>
    <row r="29" spans="2:13" s="23" customFormat="1" ht="81" customHeight="1" x14ac:dyDescent="0.25">
      <c r="B29" s="51"/>
      <c r="C29" s="52" t="s">
        <v>189</v>
      </c>
      <c r="D29" s="52"/>
      <c r="E29" s="53"/>
      <c r="F29" s="52"/>
      <c r="G29" s="46"/>
      <c r="H29" s="46"/>
      <c r="I29" s="46"/>
      <c r="J29" s="47"/>
      <c r="K29" s="48"/>
      <c r="L29" s="49"/>
      <c r="M29" s="50"/>
    </row>
    <row r="30" spans="2:13" s="32" customFormat="1" ht="15" customHeight="1" x14ac:dyDescent="0.25">
      <c r="B30" s="33" t="s">
        <v>190</v>
      </c>
      <c r="C30" s="34" t="s">
        <v>191</v>
      </c>
      <c r="D30" s="34" t="s">
        <v>13</v>
      </c>
      <c r="E30" s="35">
        <v>70</v>
      </c>
      <c r="F30" s="36"/>
      <c r="G30" s="37">
        <v>146000000</v>
      </c>
      <c r="H30" s="38">
        <v>0</v>
      </c>
      <c r="I30" s="38">
        <f>G30-H30</f>
        <v>146000000</v>
      </c>
      <c r="J30" s="39"/>
      <c r="K30" s="40"/>
      <c r="L30" s="41"/>
      <c r="M30" s="31" t="s">
        <v>192</v>
      </c>
    </row>
    <row r="31" spans="2:13" s="23" customFormat="1" ht="31.5" customHeight="1" x14ac:dyDescent="0.25">
      <c r="B31" s="348"/>
      <c r="C31" s="42" t="s">
        <v>95</v>
      </c>
      <c r="D31" s="43" t="s">
        <v>178</v>
      </c>
      <c r="E31" s="44" t="s">
        <v>179</v>
      </c>
      <c r="F31" s="43"/>
      <c r="G31" s="45"/>
      <c r="H31" s="46"/>
      <c r="I31" s="46"/>
      <c r="J31" s="47"/>
      <c r="K31" s="48"/>
      <c r="L31" s="49"/>
      <c r="M31" s="50"/>
    </row>
    <row r="32" spans="2:13" s="23" customFormat="1" ht="15" customHeight="1" x14ac:dyDescent="0.25">
      <c r="B32" s="349"/>
      <c r="C32" s="42" t="s">
        <v>98</v>
      </c>
      <c r="D32" s="43" t="s">
        <v>99</v>
      </c>
      <c r="E32" s="44" t="s">
        <v>100</v>
      </c>
      <c r="F32" s="43"/>
      <c r="G32" s="45"/>
      <c r="H32" s="46"/>
      <c r="I32" s="46"/>
      <c r="J32" s="47"/>
      <c r="K32" s="48"/>
      <c r="L32" s="49"/>
      <c r="M32" s="50"/>
    </row>
    <row r="33" spans="2:13" s="23" customFormat="1" ht="28.5" customHeight="1" x14ac:dyDescent="0.25">
      <c r="B33" s="349"/>
      <c r="C33" s="42" t="s">
        <v>101</v>
      </c>
      <c r="D33" s="43" t="s">
        <v>13</v>
      </c>
      <c r="E33" s="44">
        <v>70</v>
      </c>
      <c r="F33" s="43"/>
      <c r="G33" s="45"/>
      <c r="H33" s="46"/>
      <c r="I33" s="46"/>
      <c r="J33" s="47"/>
      <c r="K33" s="48"/>
      <c r="L33" s="49"/>
      <c r="M33" s="50"/>
    </row>
    <row r="34" spans="2:13" s="23" customFormat="1" ht="15" customHeight="1" x14ac:dyDescent="0.25">
      <c r="B34" s="349"/>
      <c r="C34" s="42" t="s">
        <v>102</v>
      </c>
      <c r="D34" s="43" t="s">
        <v>193</v>
      </c>
      <c r="E34" s="54">
        <v>1</v>
      </c>
      <c r="F34" s="55"/>
      <c r="G34" s="45"/>
      <c r="H34" s="46"/>
      <c r="I34" s="46"/>
      <c r="J34" s="47"/>
      <c r="K34" s="48"/>
      <c r="L34" s="49"/>
      <c r="M34" s="50"/>
    </row>
    <row r="35" spans="2:13" s="23" customFormat="1" ht="15" customHeight="1" x14ac:dyDescent="0.25">
      <c r="B35" s="350"/>
      <c r="C35" s="42" t="s">
        <v>104</v>
      </c>
      <c r="D35" s="43" t="s">
        <v>184</v>
      </c>
      <c r="E35" s="44"/>
      <c r="F35" s="43"/>
      <c r="G35" s="45"/>
      <c r="H35" s="46"/>
      <c r="I35" s="46"/>
      <c r="J35" s="47"/>
      <c r="K35" s="48"/>
      <c r="L35" s="49"/>
      <c r="M35" s="50"/>
    </row>
    <row r="36" spans="2:13" s="23" customFormat="1" ht="69" customHeight="1" x14ac:dyDescent="0.25">
      <c r="B36" s="51"/>
      <c r="C36" s="52" t="s">
        <v>189</v>
      </c>
      <c r="D36" s="52"/>
      <c r="E36" s="53"/>
      <c r="F36" s="52"/>
      <c r="G36" s="46"/>
      <c r="H36" s="46"/>
      <c r="I36" s="46"/>
      <c r="J36" s="47"/>
      <c r="K36" s="48"/>
      <c r="L36" s="49"/>
      <c r="M36" s="50"/>
    </row>
    <row r="37" spans="2:13" s="32" customFormat="1" ht="53.25" customHeight="1" x14ac:dyDescent="0.25">
      <c r="B37" s="33" t="s">
        <v>194</v>
      </c>
      <c r="C37" s="34" t="s">
        <v>195</v>
      </c>
      <c r="D37" s="34" t="s">
        <v>38</v>
      </c>
      <c r="E37" s="35">
        <v>12</v>
      </c>
      <c r="F37" s="36"/>
      <c r="G37" s="37">
        <v>723000000</v>
      </c>
      <c r="H37" s="38">
        <v>654000000</v>
      </c>
      <c r="I37" s="38">
        <f>G37-H37</f>
        <v>69000000</v>
      </c>
      <c r="J37" s="39"/>
      <c r="K37" s="40"/>
      <c r="L37" s="41"/>
      <c r="M37" s="50" t="s">
        <v>196</v>
      </c>
    </row>
    <row r="38" spans="2:13" s="23" customFormat="1" ht="24" customHeight="1" x14ac:dyDescent="0.25">
      <c r="B38" s="348"/>
      <c r="C38" s="42" t="s">
        <v>95</v>
      </c>
      <c r="D38" s="43" t="s">
        <v>178</v>
      </c>
      <c r="E38" s="44" t="s">
        <v>179</v>
      </c>
      <c r="F38" s="43"/>
      <c r="G38" s="45"/>
      <c r="H38" s="46"/>
      <c r="I38" s="46"/>
      <c r="J38" s="47"/>
      <c r="K38" s="48"/>
      <c r="L38" s="49"/>
      <c r="M38" s="50"/>
    </row>
    <row r="39" spans="2:13" s="23" customFormat="1" ht="15" customHeight="1" x14ac:dyDescent="0.25">
      <c r="B39" s="349"/>
      <c r="C39" s="42" t="s">
        <v>98</v>
      </c>
      <c r="D39" s="43" t="s">
        <v>99</v>
      </c>
      <c r="E39" s="44" t="s">
        <v>100</v>
      </c>
      <c r="F39" s="43"/>
      <c r="G39" s="45"/>
      <c r="H39" s="46"/>
      <c r="I39" s="46"/>
      <c r="J39" s="47"/>
      <c r="K39" s="48"/>
      <c r="L39" s="49"/>
      <c r="M39" s="50"/>
    </row>
    <row r="40" spans="2:13" s="23" customFormat="1" ht="45" customHeight="1" x14ac:dyDescent="0.25">
      <c r="B40" s="349"/>
      <c r="C40" s="42" t="s">
        <v>101</v>
      </c>
      <c r="D40" s="43" t="s">
        <v>38</v>
      </c>
      <c r="E40" s="44">
        <v>12</v>
      </c>
      <c r="F40" s="43"/>
      <c r="G40" s="45"/>
      <c r="H40" s="46"/>
      <c r="I40" s="46"/>
      <c r="J40" s="47"/>
      <c r="K40" s="48"/>
      <c r="L40" s="49"/>
      <c r="M40" s="50"/>
    </row>
    <row r="41" spans="2:13" s="23" customFormat="1" ht="26.25" customHeight="1" x14ac:dyDescent="0.25">
      <c r="B41" s="349"/>
      <c r="C41" s="42" t="s">
        <v>102</v>
      </c>
      <c r="D41" s="43" t="s">
        <v>197</v>
      </c>
      <c r="E41" s="54">
        <v>1</v>
      </c>
      <c r="F41" s="55"/>
      <c r="G41" s="45"/>
      <c r="H41" s="46"/>
      <c r="I41" s="46"/>
      <c r="J41" s="47"/>
      <c r="K41" s="48"/>
      <c r="L41" s="49"/>
      <c r="M41" s="50"/>
    </row>
    <row r="42" spans="2:13" s="23" customFormat="1" ht="15" customHeight="1" x14ac:dyDescent="0.25">
      <c r="B42" s="350"/>
      <c r="C42" s="42" t="s">
        <v>104</v>
      </c>
      <c r="D42" s="43" t="s">
        <v>184</v>
      </c>
      <c r="E42" s="44"/>
      <c r="F42" s="43"/>
      <c r="G42" s="45"/>
      <c r="H42" s="46"/>
      <c r="I42" s="46"/>
      <c r="J42" s="47"/>
      <c r="K42" s="48"/>
      <c r="L42" s="49"/>
      <c r="M42" s="50"/>
    </row>
    <row r="43" spans="2:13" s="23" customFormat="1" ht="78.75" customHeight="1" x14ac:dyDescent="0.25">
      <c r="B43" s="51"/>
      <c r="C43" s="52" t="s">
        <v>189</v>
      </c>
      <c r="D43" s="52"/>
      <c r="E43" s="53"/>
      <c r="F43" s="52"/>
      <c r="G43" s="46"/>
      <c r="H43" s="46"/>
      <c r="I43" s="46"/>
      <c r="J43" s="47"/>
      <c r="K43" s="48"/>
      <c r="L43" s="49"/>
      <c r="M43" s="50"/>
    </row>
    <row r="44" spans="2:13" s="32" customFormat="1" ht="15" customHeight="1" x14ac:dyDescent="0.25">
      <c r="B44" s="33" t="s">
        <v>198</v>
      </c>
      <c r="C44" s="34" t="s">
        <v>199</v>
      </c>
      <c r="D44" s="34" t="s">
        <v>35</v>
      </c>
      <c r="E44" s="35">
        <v>12</v>
      </c>
      <c r="F44" s="36"/>
      <c r="G44" s="37">
        <v>55000000</v>
      </c>
      <c r="H44" s="38">
        <v>50000000</v>
      </c>
      <c r="I44" s="38">
        <f>G44-H44</f>
        <v>5000000</v>
      </c>
      <c r="J44" s="39"/>
      <c r="K44" s="40"/>
      <c r="L44" s="41"/>
      <c r="M44" s="31" t="s">
        <v>109</v>
      </c>
    </row>
    <row r="45" spans="2:13" s="23" customFormat="1" ht="24.75" customHeight="1" x14ac:dyDescent="0.25">
      <c r="B45" s="348"/>
      <c r="C45" s="42" t="s">
        <v>95</v>
      </c>
      <c r="D45" s="43" t="s">
        <v>178</v>
      </c>
      <c r="E45" s="44" t="s">
        <v>179</v>
      </c>
      <c r="F45" s="43"/>
      <c r="G45" s="45"/>
      <c r="H45" s="46"/>
      <c r="I45" s="46"/>
      <c r="J45" s="47"/>
      <c r="K45" s="48"/>
      <c r="L45" s="49"/>
      <c r="M45" s="50"/>
    </row>
    <row r="46" spans="2:13" s="23" customFormat="1" ht="15" customHeight="1" x14ac:dyDescent="0.25">
      <c r="B46" s="349"/>
      <c r="C46" s="42" t="s">
        <v>98</v>
      </c>
      <c r="D46" s="43" t="s">
        <v>99</v>
      </c>
      <c r="E46" s="44" t="s">
        <v>100</v>
      </c>
      <c r="F46" s="43"/>
      <c r="G46" s="45"/>
      <c r="H46" s="46"/>
      <c r="I46" s="46"/>
      <c r="J46" s="47"/>
      <c r="K46" s="48"/>
      <c r="L46" s="49"/>
      <c r="M46" s="50"/>
    </row>
    <row r="47" spans="2:13" s="23" customFormat="1" ht="27.75" customHeight="1" x14ac:dyDescent="0.25">
      <c r="B47" s="349"/>
      <c r="C47" s="42" t="s">
        <v>101</v>
      </c>
      <c r="D47" s="43" t="s">
        <v>35</v>
      </c>
      <c r="E47" s="44">
        <v>12</v>
      </c>
      <c r="F47" s="43"/>
      <c r="G47" s="45"/>
      <c r="H47" s="46"/>
      <c r="I47" s="46"/>
      <c r="J47" s="47"/>
      <c r="K47" s="48"/>
      <c r="L47" s="49"/>
      <c r="M47" s="50"/>
    </row>
    <row r="48" spans="2:13" s="23" customFormat="1" ht="15" customHeight="1" x14ac:dyDescent="0.25">
      <c r="B48" s="349"/>
      <c r="C48" s="42" t="s">
        <v>102</v>
      </c>
      <c r="D48" s="43" t="s">
        <v>200</v>
      </c>
      <c r="E48" s="54">
        <v>1</v>
      </c>
      <c r="F48" s="55"/>
      <c r="G48" s="45"/>
      <c r="H48" s="46"/>
      <c r="I48" s="46"/>
      <c r="J48" s="47"/>
      <c r="K48" s="48"/>
      <c r="L48" s="49"/>
      <c r="M48" s="50"/>
    </row>
    <row r="49" spans="2:13" s="23" customFormat="1" ht="15" customHeight="1" x14ac:dyDescent="0.25">
      <c r="B49" s="350"/>
      <c r="C49" s="42" t="s">
        <v>104</v>
      </c>
      <c r="D49" s="43" t="s">
        <v>184</v>
      </c>
      <c r="E49" s="44"/>
      <c r="F49" s="43"/>
      <c r="G49" s="45"/>
      <c r="H49" s="46"/>
      <c r="I49" s="46"/>
      <c r="J49" s="47"/>
      <c r="K49" s="48"/>
      <c r="L49" s="49"/>
      <c r="M49" s="50"/>
    </row>
    <row r="50" spans="2:13" s="23" customFormat="1" ht="70.5" customHeight="1" x14ac:dyDescent="0.25">
      <c r="B50" s="51"/>
      <c r="C50" s="52" t="s">
        <v>189</v>
      </c>
      <c r="D50" s="52"/>
      <c r="E50" s="53"/>
      <c r="F50" s="52"/>
      <c r="G50" s="46"/>
      <c r="H50" s="46"/>
      <c r="I50" s="46"/>
      <c r="J50" s="47"/>
      <c r="K50" s="48"/>
      <c r="L50" s="49"/>
      <c r="M50" s="50"/>
    </row>
    <row r="51" spans="2:13" s="32" customFormat="1" ht="15" customHeight="1" x14ac:dyDescent="0.25">
      <c r="B51" s="33" t="s">
        <v>201</v>
      </c>
      <c r="C51" s="34" t="s">
        <v>202</v>
      </c>
      <c r="D51" s="34" t="s">
        <v>36</v>
      </c>
      <c r="E51" s="35">
        <v>1</v>
      </c>
      <c r="F51" s="36"/>
      <c r="G51" s="37">
        <v>51000000</v>
      </c>
      <c r="H51" s="38">
        <v>51000000</v>
      </c>
      <c r="I51" s="38">
        <f>G51-H51</f>
        <v>0</v>
      </c>
      <c r="J51" s="39"/>
      <c r="K51" s="40"/>
      <c r="L51" s="41"/>
      <c r="M51" s="31"/>
    </row>
    <row r="52" spans="2:13" s="23" customFormat="1" ht="26.25" customHeight="1" x14ac:dyDescent="0.25">
      <c r="B52" s="348"/>
      <c r="C52" s="42" t="s">
        <v>95</v>
      </c>
      <c r="D52" s="43" t="s">
        <v>178</v>
      </c>
      <c r="E52" s="44" t="s">
        <v>179</v>
      </c>
      <c r="F52" s="43"/>
      <c r="G52" s="45"/>
      <c r="H52" s="46"/>
      <c r="I52" s="46"/>
      <c r="J52" s="47"/>
      <c r="K52" s="48"/>
      <c r="L52" s="49"/>
      <c r="M52" s="50"/>
    </row>
    <row r="53" spans="2:13" s="23" customFormat="1" ht="15" customHeight="1" x14ac:dyDescent="0.25">
      <c r="B53" s="349"/>
      <c r="C53" s="42" t="s">
        <v>98</v>
      </c>
      <c r="D53" s="43" t="s">
        <v>99</v>
      </c>
      <c r="E53" s="44" t="s">
        <v>100</v>
      </c>
      <c r="F53" s="43"/>
      <c r="G53" s="45"/>
      <c r="H53" s="46"/>
      <c r="I53" s="46"/>
      <c r="J53" s="47"/>
      <c r="K53" s="48"/>
      <c r="L53" s="49"/>
      <c r="M53" s="50"/>
    </row>
    <row r="54" spans="2:13" s="23" customFormat="1" ht="26.25" customHeight="1" x14ac:dyDescent="0.25">
      <c r="B54" s="349"/>
      <c r="C54" s="42" t="s">
        <v>101</v>
      </c>
      <c r="D54" s="43" t="s">
        <v>36</v>
      </c>
      <c r="E54" s="44">
        <v>1</v>
      </c>
      <c r="F54" s="43"/>
      <c r="G54" s="45"/>
      <c r="H54" s="46"/>
      <c r="I54" s="46"/>
      <c r="J54" s="47"/>
      <c r="K54" s="48"/>
      <c r="L54" s="49"/>
      <c r="M54" s="50"/>
    </row>
    <row r="55" spans="2:13" s="23" customFormat="1" ht="16.5" customHeight="1" x14ac:dyDescent="0.25">
      <c r="B55" s="349"/>
      <c r="C55" s="42" t="s">
        <v>102</v>
      </c>
      <c r="D55" s="43" t="s">
        <v>5</v>
      </c>
      <c r="E55" s="54">
        <v>1</v>
      </c>
      <c r="F55" s="55"/>
      <c r="G55" s="45"/>
      <c r="H55" s="46"/>
      <c r="I55" s="46"/>
      <c r="J55" s="47"/>
      <c r="K55" s="48"/>
      <c r="L55" s="49"/>
      <c r="M55" s="50"/>
    </row>
    <row r="56" spans="2:13" s="23" customFormat="1" ht="15" customHeight="1" x14ac:dyDescent="0.25">
      <c r="B56" s="350"/>
      <c r="C56" s="42" t="s">
        <v>104</v>
      </c>
      <c r="D56" s="43" t="s">
        <v>184</v>
      </c>
      <c r="E56" s="44"/>
      <c r="F56" s="43"/>
      <c r="G56" s="45"/>
      <c r="H56" s="46"/>
      <c r="I56" s="46"/>
      <c r="J56" s="47"/>
      <c r="K56" s="48"/>
      <c r="L56" s="49"/>
      <c r="M56" s="50"/>
    </row>
    <row r="57" spans="2:13" s="23" customFormat="1" ht="15" customHeight="1" x14ac:dyDescent="0.25">
      <c r="B57" s="51"/>
      <c r="C57" s="52" t="s">
        <v>203</v>
      </c>
      <c r="D57" s="52"/>
      <c r="E57" s="53"/>
      <c r="F57" s="52"/>
      <c r="G57" s="46"/>
      <c r="H57" s="46"/>
      <c r="I57" s="46"/>
      <c r="J57" s="47"/>
      <c r="K57" s="48"/>
      <c r="L57" s="49"/>
      <c r="M57" s="50"/>
    </row>
    <row r="58" spans="2:13" s="32" customFormat="1" ht="41.25" customHeight="1" x14ac:dyDescent="0.25">
      <c r="B58" s="33" t="s">
        <v>204</v>
      </c>
      <c r="C58" s="34" t="s">
        <v>205</v>
      </c>
      <c r="D58" s="34" t="s">
        <v>41</v>
      </c>
      <c r="E58" s="35">
        <v>12</v>
      </c>
      <c r="F58" s="36"/>
      <c r="G58" s="37">
        <v>18000000</v>
      </c>
      <c r="H58" s="38">
        <v>18000000</v>
      </c>
      <c r="I58" s="38">
        <f>G58-H58</f>
        <v>0</v>
      </c>
      <c r="J58" s="39"/>
      <c r="K58" s="40"/>
      <c r="L58" s="41"/>
      <c r="M58" s="31"/>
    </row>
    <row r="59" spans="2:13" s="23" customFormat="1" ht="24" customHeight="1" x14ac:dyDescent="0.25">
      <c r="B59" s="348"/>
      <c r="C59" s="42" t="s">
        <v>95</v>
      </c>
      <c r="D59" s="43" t="s">
        <v>178</v>
      </c>
      <c r="E59" s="44" t="s">
        <v>179</v>
      </c>
      <c r="F59" s="43"/>
      <c r="G59" s="45"/>
      <c r="H59" s="46"/>
      <c r="I59" s="46"/>
      <c r="J59" s="47"/>
      <c r="K59" s="48"/>
      <c r="L59" s="49"/>
      <c r="M59" s="50"/>
    </row>
    <row r="60" spans="2:13" s="23" customFormat="1" ht="15" customHeight="1" x14ac:dyDescent="0.25">
      <c r="B60" s="349"/>
      <c r="C60" s="42" t="s">
        <v>98</v>
      </c>
      <c r="D60" s="43" t="s">
        <v>99</v>
      </c>
      <c r="E60" s="44" t="s">
        <v>100</v>
      </c>
      <c r="F60" s="43"/>
      <c r="G60" s="45"/>
      <c r="H60" s="46"/>
      <c r="I60" s="46"/>
      <c r="J60" s="47"/>
      <c r="K60" s="48"/>
      <c r="L60" s="49"/>
      <c r="M60" s="50"/>
    </row>
    <row r="61" spans="2:13" s="23" customFormat="1" ht="40.5" customHeight="1" x14ac:dyDescent="0.25">
      <c r="B61" s="349"/>
      <c r="C61" s="42" t="s">
        <v>101</v>
      </c>
      <c r="D61" s="43" t="s">
        <v>41</v>
      </c>
      <c r="E61" s="44">
        <v>12</v>
      </c>
      <c r="F61" s="43"/>
      <c r="G61" s="45"/>
      <c r="H61" s="46"/>
      <c r="I61" s="46"/>
      <c r="J61" s="47"/>
      <c r="K61" s="48"/>
      <c r="L61" s="49"/>
      <c r="M61" s="50"/>
    </row>
    <row r="62" spans="2:13" s="23" customFormat="1" ht="30.75" customHeight="1" x14ac:dyDescent="0.25">
      <c r="B62" s="349"/>
      <c r="C62" s="42" t="s">
        <v>102</v>
      </c>
      <c r="D62" s="43" t="s">
        <v>206</v>
      </c>
      <c r="E62" s="54">
        <v>1</v>
      </c>
      <c r="F62" s="55"/>
      <c r="G62" s="45"/>
      <c r="H62" s="46"/>
      <c r="I62" s="46"/>
      <c r="J62" s="47"/>
      <c r="K62" s="48"/>
      <c r="L62" s="49"/>
      <c r="M62" s="50"/>
    </row>
    <row r="63" spans="2:13" s="23" customFormat="1" ht="16.5" customHeight="1" x14ac:dyDescent="0.25">
      <c r="B63" s="350"/>
      <c r="C63" s="42" t="s">
        <v>104</v>
      </c>
      <c r="D63" s="43" t="s">
        <v>184</v>
      </c>
      <c r="E63" s="44"/>
      <c r="F63" s="43"/>
      <c r="G63" s="45"/>
      <c r="H63" s="46"/>
      <c r="I63" s="46"/>
      <c r="J63" s="47"/>
      <c r="K63" s="48"/>
      <c r="L63" s="49"/>
      <c r="M63" s="50"/>
    </row>
    <row r="64" spans="2:13" s="23" customFormat="1" ht="72" customHeight="1" x14ac:dyDescent="0.25">
      <c r="B64" s="51"/>
      <c r="C64" s="52" t="s">
        <v>203</v>
      </c>
      <c r="D64" s="52"/>
      <c r="E64" s="53"/>
      <c r="F64" s="52"/>
      <c r="G64" s="46"/>
      <c r="H64" s="46"/>
      <c r="I64" s="46"/>
      <c r="J64" s="47"/>
      <c r="K64" s="48"/>
      <c r="L64" s="49"/>
      <c r="M64" s="50"/>
    </row>
    <row r="65" spans="2:13" s="32" customFormat="1" ht="24" customHeight="1" x14ac:dyDescent="0.25">
      <c r="B65" s="33" t="s">
        <v>207</v>
      </c>
      <c r="C65" s="34" t="s">
        <v>208</v>
      </c>
      <c r="D65" s="34" t="s">
        <v>14</v>
      </c>
      <c r="E65" s="35">
        <v>6</v>
      </c>
      <c r="F65" s="36"/>
      <c r="G65" s="37">
        <v>42000000</v>
      </c>
      <c r="H65" s="38">
        <v>30000000</v>
      </c>
      <c r="I65" s="38">
        <f>G65-H65</f>
        <v>12000000</v>
      </c>
      <c r="J65" s="39"/>
      <c r="K65" s="40"/>
      <c r="L65" s="41"/>
      <c r="M65" s="31" t="s">
        <v>209</v>
      </c>
    </row>
    <row r="66" spans="2:13" s="23" customFormat="1" ht="26.25" customHeight="1" x14ac:dyDescent="0.25">
      <c r="B66" s="348"/>
      <c r="C66" s="42" t="s">
        <v>95</v>
      </c>
      <c r="D66" s="43" t="s">
        <v>178</v>
      </c>
      <c r="E66" s="44" t="s">
        <v>179</v>
      </c>
      <c r="F66" s="43"/>
      <c r="G66" s="45"/>
      <c r="H66" s="46"/>
      <c r="I66" s="46"/>
      <c r="J66" s="47"/>
      <c r="K66" s="48"/>
      <c r="L66" s="49"/>
      <c r="M66" s="50"/>
    </row>
    <row r="67" spans="2:13" s="23" customFormat="1" ht="15" customHeight="1" x14ac:dyDescent="0.25">
      <c r="B67" s="349"/>
      <c r="C67" s="42" t="s">
        <v>98</v>
      </c>
      <c r="D67" s="43" t="s">
        <v>99</v>
      </c>
      <c r="E67" s="44" t="s">
        <v>100</v>
      </c>
      <c r="F67" s="43"/>
      <c r="G67" s="45"/>
      <c r="H67" s="46"/>
      <c r="I67" s="46"/>
      <c r="J67" s="47"/>
      <c r="K67" s="48"/>
      <c r="L67" s="49"/>
      <c r="M67" s="50"/>
    </row>
    <row r="68" spans="2:13" s="23" customFormat="1" ht="15" customHeight="1" x14ac:dyDescent="0.25">
      <c r="B68" s="349"/>
      <c r="C68" s="42" t="s">
        <v>101</v>
      </c>
      <c r="D68" s="43" t="s">
        <v>14</v>
      </c>
      <c r="E68" s="44">
        <v>6</v>
      </c>
      <c r="F68" s="43"/>
      <c r="G68" s="45"/>
      <c r="H68" s="46"/>
      <c r="I68" s="46"/>
      <c r="J68" s="47"/>
      <c r="K68" s="48"/>
      <c r="L68" s="49"/>
      <c r="M68" s="50"/>
    </row>
    <row r="69" spans="2:13" s="23" customFormat="1" ht="15" customHeight="1" x14ac:dyDescent="0.25">
      <c r="B69" s="349"/>
      <c r="C69" s="42" t="s">
        <v>102</v>
      </c>
      <c r="D69" s="43" t="s">
        <v>210</v>
      </c>
      <c r="E69" s="54">
        <v>1</v>
      </c>
      <c r="F69" s="55"/>
      <c r="G69" s="45"/>
      <c r="H69" s="46"/>
      <c r="I69" s="46"/>
      <c r="J69" s="47"/>
      <c r="K69" s="48"/>
      <c r="L69" s="49"/>
      <c r="M69" s="50"/>
    </row>
    <row r="70" spans="2:13" s="23" customFormat="1" ht="15" customHeight="1" x14ac:dyDescent="0.25">
      <c r="B70" s="350"/>
      <c r="C70" s="42" t="s">
        <v>104</v>
      </c>
      <c r="D70" s="43" t="s">
        <v>184</v>
      </c>
      <c r="E70" s="44"/>
      <c r="F70" s="43"/>
      <c r="G70" s="45"/>
      <c r="H70" s="46"/>
      <c r="I70" s="46"/>
      <c r="J70" s="47"/>
      <c r="K70" s="48"/>
      <c r="L70" s="49"/>
      <c r="M70" s="50"/>
    </row>
    <row r="71" spans="2:13" s="23" customFormat="1" ht="55.5" customHeight="1" x14ac:dyDescent="0.25">
      <c r="B71" s="51"/>
      <c r="C71" s="52" t="s">
        <v>211</v>
      </c>
      <c r="D71" s="52"/>
      <c r="E71" s="53"/>
      <c r="F71" s="52"/>
      <c r="G71" s="46"/>
      <c r="H71" s="46"/>
      <c r="I71" s="46"/>
      <c r="J71" s="47"/>
      <c r="K71" s="48"/>
      <c r="L71" s="49"/>
      <c r="M71" s="50"/>
    </row>
    <row r="72" spans="2:13" s="32" customFormat="1" ht="27.75" customHeight="1" x14ac:dyDescent="0.25">
      <c r="B72" s="33" t="s">
        <v>212</v>
      </c>
      <c r="C72" s="34" t="s">
        <v>213</v>
      </c>
      <c r="D72" s="34" t="s">
        <v>42</v>
      </c>
      <c r="E72" s="35">
        <v>12</v>
      </c>
      <c r="F72" s="36"/>
      <c r="G72" s="37">
        <v>42000000</v>
      </c>
      <c r="H72" s="38">
        <v>39000000</v>
      </c>
      <c r="I72" s="38">
        <f>G72-H72</f>
        <v>3000000</v>
      </c>
      <c r="J72" s="39"/>
      <c r="K72" s="40"/>
      <c r="L72" s="41"/>
      <c r="M72" s="31"/>
    </row>
    <row r="73" spans="2:13" s="23" customFormat="1" ht="27.75" customHeight="1" x14ac:dyDescent="0.25">
      <c r="B73" s="348"/>
      <c r="C73" s="42" t="s">
        <v>95</v>
      </c>
      <c r="D73" s="43" t="s">
        <v>178</v>
      </c>
      <c r="E73" s="44" t="s">
        <v>179</v>
      </c>
      <c r="F73" s="43"/>
      <c r="G73" s="45"/>
      <c r="H73" s="46"/>
      <c r="I73" s="46"/>
      <c r="J73" s="47"/>
      <c r="K73" s="48"/>
      <c r="L73" s="49"/>
      <c r="M73" s="50"/>
    </row>
    <row r="74" spans="2:13" s="23" customFormat="1" ht="15" customHeight="1" x14ac:dyDescent="0.25">
      <c r="B74" s="349"/>
      <c r="C74" s="42" t="s">
        <v>98</v>
      </c>
      <c r="D74" s="43" t="s">
        <v>99</v>
      </c>
      <c r="E74" s="44" t="s">
        <v>100</v>
      </c>
      <c r="F74" s="43"/>
      <c r="G74" s="45"/>
      <c r="H74" s="46"/>
      <c r="I74" s="46"/>
      <c r="J74" s="47"/>
      <c r="K74" s="48"/>
      <c r="L74" s="49"/>
      <c r="M74" s="50"/>
    </row>
    <row r="75" spans="2:13" s="23" customFormat="1" ht="26.25" customHeight="1" x14ac:dyDescent="0.25">
      <c r="B75" s="349"/>
      <c r="C75" s="42" t="s">
        <v>101</v>
      </c>
      <c r="D75" s="43" t="s">
        <v>42</v>
      </c>
      <c r="E75" s="44">
        <v>12</v>
      </c>
      <c r="F75" s="43"/>
      <c r="G75" s="45"/>
      <c r="H75" s="46"/>
      <c r="I75" s="46"/>
      <c r="J75" s="47"/>
      <c r="K75" s="48"/>
      <c r="L75" s="49"/>
      <c r="M75" s="50"/>
    </row>
    <row r="76" spans="2:13" s="23" customFormat="1" ht="15" customHeight="1" x14ac:dyDescent="0.25">
      <c r="B76" s="349"/>
      <c r="C76" s="42" t="s">
        <v>102</v>
      </c>
      <c r="D76" s="43" t="s">
        <v>214</v>
      </c>
      <c r="E76" s="54">
        <v>1</v>
      </c>
      <c r="F76" s="55"/>
      <c r="G76" s="45"/>
      <c r="H76" s="46"/>
      <c r="I76" s="46"/>
      <c r="J76" s="47"/>
      <c r="K76" s="48"/>
      <c r="L76" s="49"/>
      <c r="M76" s="50"/>
    </row>
    <row r="77" spans="2:13" s="23" customFormat="1" ht="15" customHeight="1" x14ac:dyDescent="0.25">
      <c r="B77" s="350"/>
      <c r="C77" s="42" t="s">
        <v>104</v>
      </c>
      <c r="D77" s="43" t="s">
        <v>184</v>
      </c>
      <c r="E77" s="44"/>
      <c r="F77" s="43"/>
      <c r="G77" s="45"/>
      <c r="H77" s="46"/>
      <c r="I77" s="46"/>
      <c r="J77" s="47"/>
      <c r="K77" s="48"/>
      <c r="L77" s="49"/>
      <c r="M77" s="50"/>
    </row>
    <row r="78" spans="2:13" s="23" customFormat="1" ht="56.25" customHeight="1" x14ac:dyDescent="0.25">
      <c r="B78" s="51"/>
      <c r="C78" s="52" t="s">
        <v>211</v>
      </c>
      <c r="D78" s="52"/>
      <c r="E78" s="53"/>
      <c r="F78" s="52"/>
      <c r="G78" s="46"/>
      <c r="H78" s="46"/>
      <c r="I78" s="46"/>
      <c r="J78" s="47"/>
      <c r="K78" s="48"/>
      <c r="L78" s="49"/>
      <c r="M78" s="50"/>
    </row>
    <row r="79" spans="2:13" s="32" customFormat="1" ht="39.75" customHeight="1" x14ac:dyDescent="0.25">
      <c r="B79" s="33" t="s">
        <v>215</v>
      </c>
      <c r="C79" s="34" t="s">
        <v>216</v>
      </c>
      <c r="D79" s="34" t="s">
        <v>43</v>
      </c>
      <c r="E79" s="35">
        <v>1</v>
      </c>
      <c r="F79" s="36"/>
      <c r="G79" s="37">
        <v>390000000</v>
      </c>
      <c r="H79" s="38">
        <v>300000000</v>
      </c>
      <c r="I79" s="38">
        <f>G79-H79</f>
        <v>90000000</v>
      </c>
      <c r="J79" s="39"/>
      <c r="K79" s="40"/>
      <c r="L79" s="41"/>
      <c r="M79" s="31" t="s">
        <v>217</v>
      </c>
    </row>
    <row r="80" spans="2:13" s="23" customFormat="1" ht="29.25" customHeight="1" x14ac:dyDescent="0.25">
      <c r="B80" s="348"/>
      <c r="C80" s="42" t="s">
        <v>95</v>
      </c>
      <c r="D80" s="43" t="s">
        <v>178</v>
      </c>
      <c r="E80" s="44" t="s">
        <v>179</v>
      </c>
      <c r="F80" s="43"/>
      <c r="G80" s="45"/>
      <c r="H80" s="46"/>
      <c r="I80" s="46"/>
      <c r="J80" s="47"/>
      <c r="K80" s="48"/>
      <c r="L80" s="49"/>
      <c r="M80" s="50"/>
    </row>
    <row r="81" spans="2:13" s="23" customFormat="1" ht="15" customHeight="1" x14ac:dyDescent="0.25">
      <c r="B81" s="349"/>
      <c r="C81" s="42" t="s">
        <v>98</v>
      </c>
      <c r="D81" s="43" t="s">
        <v>99</v>
      </c>
      <c r="E81" s="44" t="s">
        <v>100</v>
      </c>
      <c r="F81" s="43"/>
      <c r="G81" s="45"/>
      <c r="H81" s="46"/>
      <c r="I81" s="46"/>
      <c r="J81" s="47"/>
      <c r="K81" s="48"/>
      <c r="L81" s="49"/>
      <c r="M81" s="50"/>
    </row>
    <row r="82" spans="2:13" s="23" customFormat="1" ht="38.25" customHeight="1" x14ac:dyDescent="0.25">
      <c r="B82" s="349"/>
      <c r="C82" s="42" t="s">
        <v>101</v>
      </c>
      <c r="D82" s="43" t="s">
        <v>43</v>
      </c>
      <c r="E82" s="44">
        <v>1</v>
      </c>
      <c r="F82" s="43"/>
      <c r="G82" s="45"/>
      <c r="H82" s="46"/>
      <c r="I82" s="46"/>
      <c r="J82" s="47"/>
      <c r="K82" s="48"/>
      <c r="L82" s="49"/>
      <c r="M82" s="50"/>
    </row>
    <row r="83" spans="2:13" s="23" customFormat="1" ht="27" customHeight="1" x14ac:dyDescent="0.25">
      <c r="B83" s="349"/>
      <c r="C83" s="42" t="s">
        <v>102</v>
      </c>
      <c r="D83" s="43" t="s">
        <v>218</v>
      </c>
      <c r="E83" s="54">
        <v>1</v>
      </c>
      <c r="F83" s="55"/>
      <c r="G83" s="45"/>
      <c r="H83" s="46"/>
      <c r="I83" s="46"/>
      <c r="J83" s="47"/>
      <c r="K83" s="48"/>
      <c r="L83" s="49"/>
      <c r="M83" s="50"/>
    </row>
    <row r="84" spans="2:13" s="23" customFormat="1" ht="15" customHeight="1" x14ac:dyDescent="0.25">
      <c r="B84" s="350"/>
      <c r="C84" s="42" t="s">
        <v>104</v>
      </c>
      <c r="D84" s="43" t="s">
        <v>105</v>
      </c>
      <c r="E84" s="44"/>
      <c r="F84" s="43"/>
      <c r="G84" s="45"/>
      <c r="H84" s="46"/>
      <c r="I84" s="46"/>
      <c r="J84" s="47"/>
      <c r="K84" s="48"/>
      <c r="L84" s="49"/>
      <c r="M84" s="50"/>
    </row>
    <row r="85" spans="2:13" s="23" customFormat="1" ht="63.75" customHeight="1" x14ac:dyDescent="0.25">
      <c r="B85" s="51"/>
      <c r="C85" s="52" t="s">
        <v>211</v>
      </c>
      <c r="D85" s="52"/>
      <c r="E85" s="53"/>
      <c r="F85" s="52"/>
      <c r="G85" s="46"/>
      <c r="H85" s="46"/>
      <c r="I85" s="38"/>
      <c r="J85" s="47"/>
      <c r="K85" s="48"/>
      <c r="L85" s="49"/>
      <c r="M85" s="50"/>
    </row>
    <row r="86" spans="2:13" s="32" customFormat="1" ht="29.25" customHeight="1" x14ac:dyDescent="0.25">
      <c r="B86" s="33" t="s">
        <v>219</v>
      </c>
      <c r="C86" s="34" t="s">
        <v>220</v>
      </c>
      <c r="D86" s="34" t="s">
        <v>37</v>
      </c>
      <c r="E86" s="35">
        <v>12</v>
      </c>
      <c r="F86" s="36"/>
      <c r="G86" s="37">
        <v>164000000</v>
      </c>
      <c r="H86" s="38">
        <v>45000000</v>
      </c>
      <c r="I86" s="38">
        <f>G86-H86</f>
        <v>119000000</v>
      </c>
      <c r="J86" s="39"/>
      <c r="K86" s="40"/>
      <c r="L86" s="41"/>
      <c r="M86" s="31"/>
    </row>
    <row r="87" spans="2:13" s="23" customFormat="1" ht="24" customHeight="1" x14ac:dyDescent="0.25">
      <c r="B87" s="348"/>
      <c r="C87" s="42" t="s">
        <v>95</v>
      </c>
      <c r="D87" s="43" t="s">
        <v>178</v>
      </c>
      <c r="E87" s="44" t="s">
        <v>179</v>
      </c>
      <c r="F87" s="43"/>
      <c r="G87" s="45"/>
      <c r="H87" s="46"/>
      <c r="I87" s="46"/>
      <c r="J87" s="47"/>
      <c r="K87" s="48"/>
      <c r="L87" s="49"/>
      <c r="M87" s="50"/>
    </row>
    <row r="88" spans="2:13" s="23" customFormat="1" ht="15" customHeight="1" x14ac:dyDescent="0.25">
      <c r="B88" s="349"/>
      <c r="C88" s="42" t="s">
        <v>98</v>
      </c>
      <c r="D88" s="43" t="s">
        <v>99</v>
      </c>
      <c r="E88" s="44" t="s">
        <v>100</v>
      </c>
      <c r="F88" s="43"/>
      <c r="G88" s="45"/>
      <c r="H88" s="46"/>
      <c r="I88" s="46"/>
      <c r="J88" s="47"/>
      <c r="K88" s="48"/>
      <c r="L88" s="49"/>
      <c r="M88" s="50"/>
    </row>
    <row r="89" spans="2:13" s="23" customFormat="1" ht="15" customHeight="1" x14ac:dyDescent="0.25">
      <c r="B89" s="349"/>
      <c r="C89" s="42" t="s">
        <v>101</v>
      </c>
      <c r="D89" s="43" t="s">
        <v>37</v>
      </c>
      <c r="E89" s="44">
        <v>12</v>
      </c>
      <c r="F89" s="43"/>
      <c r="G89" s="45"/>
      <c r="H89" s="46"/>
      <c r="I89" s="46"/>
      <c r="J89" s="47"/>
      <c r="K89" s="48"/>
      <c r="L89" s="49"/>
      <c r="M89" s="50"/>
    </row>
    <row r="90" spans="2:13" s="23" customFormat="1" ht="27" customHeight="1" x14ac:dyDescent="0.25">
      <c r="B90" s="349"/>
      <c r="C90" s="42" t="s">
        <v>102</v>
      </c>
      <c r="D90" s="43" t="s">
        <v>221</v>
      </c>
      <c r="E90" s="54">
        <v>1</v>
      </c>
      <c r="F90" s="55"/>
      <c r="G90" s="45"/>
      <c r="H90" s="46"/>
      <c r="I90" s="46"/>
      <c r="J90" s="47"/>
      <c r="K90" s="48"/>
      <c r="L90" s="49"/>
      <c r="M90" s="50"/>
    </row>
    <row r="91" spans="2:13" s="23" customFormat="1" ht="15" customHeight="1" x14ac:dyDescent="0.25">
      <c r="B91" s="350"/>
      <c r="C91" s="42" t="s">
        <v>104</v>
      </c>
      <c r="D91" s="43" t="s">
        <v>184</v>
      </c>
      <c r="E91" s="44"/>
      <c r="F91" s="43"/>
      <c r="G91" s="45"/>
      <c r="H91" s="46"/>
      <c r="I91" s="46"/>
      <c r="J91" s="47"/>
      <c r="K91" s="48"/>
      <c r="L91" s="49"/>
      <c r="M91" s="50"/>
    </row>
    <row r="92" spans="2:13" s="23" customFormat="1" ht="54.75" customHeight="1" x14ac:dyDescent="0.25">
      <c r="B92" s="51"/>
      <c r="C92" s="52" t="s">
        <v>211</v>
      </c>
      <c r="D92" s="52"/>
      <c r="E92" s="53"/>
      <c r="F92" s="52"/>
      <c r="G92" s="46"/>
      <c r="H92" s="46"/>
      <c r="I92" s="46"/>
      <c r="J92" s="47"/>
      <c r="K92" s="48"/>
      <c r="L92" s="49"/>
      <c r="M92" s="50"/>
    </row>
    <row r="93" spans="2:13" s="32" customFormat="1" ht="31.5" customHeight="1" x14ac:dyDescent="0.25">
      <c r="B93" s="24">
        <v>1.2</v>
      </c>
      <c r="C93" s="25" t="s">
        <v>44</v>
      </c>
      <c r="D93" s="25" t="s">
        <v>7</v>
      </c>
      <c r="E93" s="26">
        <v>100</v>
      </c>
      <c r="F93" s="25" t="s">
        <v>92</v>
      </c>
      <c r="G93" s="27">
        <f>SUM(G94:G177)</f>
        <v>5367000000</v>
      </c>
      <c r="H93" s="27">
        <f>SUM(H94:H177)</f>
        <v>413500000</v>
      </c>
      <c r="I93" s="27">
        <f>SUM(I94:I177)</f>
        <v>4953500000</v>
      </c>
      <c r="J93" s="28"/>
      <c r="K93" s="29"/>
      <c r="L93" s="30"/>
      <c r="M93" s="31"/>
    </row>
    <row r="94" spans="2:13" s="32" customFormat="1" ht="15" customHeight="1" x14ac:dyDescent="0.25">
      <c r="B94" s="33" t="s">
        <v>222</v>
      </c>
      <c r="C94" s="34" t="s">
        <v>223</v>
      </c>
      <c r="D94" s="34" t="s">
        <v>45</v>
      </c>
      <c r="E94" s="35">
        <v>1</v>
      </c>
      <c r="F94" s="36"/>
      <c r="G94" s="37">
        <v>79000000</v>
      </c>
      <c r="H94" s="38">
        <v>75000000</v>
      </c>
      <c r="I94" s="38">
        <f>G94-H94</f>
        <v>4000000</v>
      </c>
      <c r="J94" s="39"/>
      <c r="K94" s="40"/>
      <c r="L94" s="41"/>
      <c r="M94" s="31"/>
    </row>
    <row r="95" spans="2:13" s="23" customFormat="1" ht="24.75" customHeight="1" x14ac:dyDescent="0.25">
      <c r="B95" s="348"/>
      <c r="C95" s="42" t="s">
        <v>95</v>
      </c>
      <c r="D95" s="43" t="s">
        <v>224</v>
      </c>
      <c r="E95" s="44" t="s">
        <v>179</v>
      </c>
      <c r="F95" s="43"/>
      <c r="G95" s="45"/>
      <c r="H95" s="46"/>
      <c r="I95" s="46"/>
      <c r="J95" s="47"/>
      <c r="K95" s="48"/>
      <c r="L95" s="49"/>
      <c r="M95" s="50"/>
    </row>
    <row r="96" spans="2:13" s="23" customFormat="1" ht="15" customHeight="1" x14ac:dyDescent="0.25">
      <c r="B96" s="349"/>
      <c r="C96" s="42" t="s">
        <v>98</v>
      </c>
      <c r="D96" s="43" t="s">
        <v>99</v>
      </c>
      <c r="E96" s="44" t="s">
        <v>100</v>
      </c>
      <c r="F96" s="43"/>
      <c r="G96" s="45"/>
      <c r="H96" s="46"/>
      <c r="I96" s="46"/>
      <c r="J96" s="47"/>
      <c r="K96" s="48"/>
      <c r="L96" s="49"/>
      <c r="M96" s="50"/>
    </row>
    <row r="97" spans="2:13" s="23" customFormat="1" ht="15" customHeight="1" x14ac:dyDescent="0.25">
      <c r="B97" s="349"/>
      <c r="C97" s="42" t="s">
        <v>101</v>
      </c>
      <c r="D97" s="43" t="s">
        <v>45</v>
      </c>
      <c r="E97" s="44">
        <v>1</v>
      </c>
      <c r="F97" s="43"/>
      <c r="G97" s="45"/>
      <c r="H97" s="46"/>
      <c r="I97" s="46"/>
      <c r="J97" s="47"/>
      <c r="K97" s="48"/>
      <c r="L97" s="49"/>
      <c r="M97" s="50"/>
    </row>
    <row r="98" spans="2:13" s="23" customFormat="1" ht="15" customHeight="1" x14ac:dyDescent="0.25">
      <c r="B98" s="349"/>
      <c r="C98" s="42" t="s">
        <v>102</v>
      </c>
      <c r="D98" s="43" t="s">
        <v>225</v>
      </c>
      <c r="E98" s="54">
        <v>1</v>
      </c>
      <c r="F98" s="55"/>
      <c r="G98" s="45"/>
      <c r="H98" s="46"/>
      <c r="I98" s="46"/>
      <c r="J98" s="47"/>
      <c r="K98" s="48"/>
      <c r="L98" s="49"/>
      <c r="M98" s="50"/>
    </row>
    <row r="99" spans="2:13" s="23" customFormat="1" ht="15" customHeight="1" x14ac:dyDescent="0.25">
      <c r="B99" s="350"/>
      <c r="C99" s="42" t="s">
        <v>104</v>
      </c>
      <c r="D99" s="43" t="s">
        <v>184</v>
      </c>
      <c r="E99" s="44"/>
      <c r="F99" s="43"/>
      <c r="G99" s="45"/>
      <c r="H99" s="46"/>
      <c r="I99" s="46"/>
      <c r="J99" s="47"/>
      <c r="K99" s="48"/>
      <c r="L99" s="49"/>
      <c r="M99" s="50"/>
    </row>
    <row r="100" spans="2:13" s="23" customFormat="1" ht="65.25" customHeight="1" x14ac:dyDescent="0.25">
      <c r="B100" s="51"/>
      <c r="C100" s="52" t="s">
        <v>189</v>
      </c>
      <c r="D100" s="52"/>
      <c r="E100" s="53"/>
      <c r="F100" s="52"/>
      <c r="G100" s="46"/>
      <c r="H100" s="46"/>
      <c r="I100" s="46"/>
      <c r="J100" s="47"/>
      <c r="K100" s="48"/>
      <c r="L100" s="49"/>
      <c r="M100" s="50"/>
    </row>
    <row r="101" spans="2:13" s="32" customFormat="1" ht="27" customHeight="1" x14ac:dyDescent="0.25">
      <c r="B101" s="33" t="s">
        <v>226</v>
      </c>
      <c r="C101" s="34" t="s">
        <v>227</v>
      </c>
      <c r="D101" s="34" t="s">
        <v>47</v>
      </c>
      <c r="E101" s="35">
        <v>33</v>
      </c>
      <c r="F101" s="36"/>
      <c r="G101" s="37">
        <v>425000000</v>
      </c>
      <c r="H101" s="38">
        <v>125000000</v>
      </c>
      <c r="I101" s="38">
        <f>G101-H101</f>
        <v>300000000</v>
      </c>
      <c r="J101" s="39"/>
      <c r="K101" s="40"/>
      <c r="L101" s="41"/>
      <c r="M101" s="31"/>
    </row>
    <row r="102" spans="2:13" s="23" customFormat="1" ht="24.75" customHeight="1" x14ac:dyDescent="0.25">
      <c r="B102" s="348"/>
      <c r="C102" s="42" t="s">
        <v>95</v>
      </c>
      <c r="D102" s="43" t="s">
        <v>224</v>
      </c>
      <c r="E102" s="44" t="s">
        <v>179</v>
      </c>
      <c r="F102" s="43"/>
      <c r="G102" s="45"/>
      <c r="H102" s="46"/>
      <c r="I102" s="46"/>
      <c r="J102" s="47"/>
      <c r="K102" s="48"/>
      <c r="L102" s="49"/>
      <c r="M102" s="50"/>
    </row>
    <row r="103" spans="2:13" s="23" customFormat="1" ht="15" customHeight="1" x14ac:dyDescent="0.25">
      <c r="B103" s="349"/>
      <c r="C103" s="42" t="s">
        <v>98</v>
      </c>
      <c r="D103" s="43" t="s">
        <v>99</v>
      </c>
      <c r="E103" s="44" t="s">
        <v>100</v>
      </c>
      <c r="F103" s="43"/>
      <c r="G103" s="45"/>
      <c r="H103" s="46"/>
      <c r="I103" s="46"/>
      <c r="J103" s="47"/>
      <c r="K103" s="48"/>
      <c r="L103" s="49"/>
      <c r="M103" s="50"/>
    </row>
    <row r="104" spans="2:13" s="23" customFormat="1" ht="30" customHeight="1" x14ac:dyDescent="0.25">
      <c r="B104" s="349"/>
      <c r="C104" s="42" t="s">
        <v>101</v>
      </c>
      <c r="D104" s="43" t="s">
        <v>47</v>
      </c>
      <c r="E104" s="44">
        <v>33</v>
      </c>
      <c r="F104" s="43"/>
      <c r="G104" s="45"/>
      <c r="H104" s="46"/>
      <c r="I104" s="46"/>
      <c r="J104" s="47"/>
      <c r="K104" s="48"/>
      <c r="L104" s="49"/>
      <c r="M104" s="50"/>
    </row>
    <row r="105" spans="2:13" s="23" customFormat="1" ht="26.25" customHeight="1" x14ac:dyDescent="0.25">
      <c r="B105" s="349"/>
      <c r="C105" s="42" t="s">
        <v>102</v>
      </c>
      <c r="D105" s="43" t="s">
        <v>228</v>
      </c>
      <c r="E105" s="54">
        <v>1</v>
      </c>
      <c r="F105" s="55"/>
      <c r="G105" s="45"/>
      <c r="H105" s="46"/>
      <c r="I105" s="46"/>
      <c r="J105" s="47"/>
      <c r="K105" s="48"/>
      <c r="L105" s="49"/>
      <c r="M105" s="50"/>
    </row>
    <row r="106" spans="2:13" s="23" customFormat="1" ht="15" customHeight="1" x14ac:dyDescent="0.25">
      <c r="B106" s="350"/>
      <c r="C106" s="42" t="s">
        <v>104</v>
      </c>
      <c r="D106" s="43" t="s">
        <v>184</v>
      </c>
      <c r="E106" s="44"/>
      <c r="F106" s="43"/>
      <c r="G106" s="45"/>
      <c r="H106" s="46"/>
      <c r="I106" s="46"/>
      <c r="J106" s="47"/>
      <c r="K106" s="48"/>
      <c r="L106" s="49"/>
      <c r="M106" s="50"/>
    </row>
    <row r="107" spans="2:13" s="23" customFormat="1" ht="69" customHeight="1" x14ac:dyDescent="0.25">
      <c r="B107" s="51"/>
      <c r="C107" s="52" t="s">
        <v>189</v>
      </c>
      <c r="D107" s="52"/>
      <c r="E107" s="53"/>
      <c r="F107" s="52"/>
      <c r="G107" s="46"/>
      <c r="H107" s="46"/>
      <c r="I107" s="46"/>
      <c r="J107" s="47"/>
      <c r="K107" s="48"/>
      <c r="L107" s="49"/>
      <c r="M107" s="50"/>
    </row>
    <row r="108" spans="2:13" s="32" customFormat="1" ht="30.75" customHeight="1" x14ac:dyDescent="0.25">
      <c r="B108" s="33" t="s">
        <v>229</v>
      </c>
      <c r="C108" s="34" t="s">
        <v>230</v>
      </c>
      <c r="D108" s="34" t="s">
        <v>15</v>
      </c>
      <c r="E108" s="35">
        <v>56</v>
      </c>
      <c r="F108" s="36"/>
      <c r="G108" s="37">
        <v>36000000</v>
      </c>
      <c r="H108" s="38">
        <v>15000000</v>
      </c>
      <c r="I108" s="38">
        <f>G108-H108</f>
        <v>21000000</v>
      </c>
      <c r="J108" s="39"/>
      <c r="K108" s="40"/>
      <c r="L108" s="41"/>
      <c r="M108" s="31"/>
    </row>
    <row r="109" spans="2:13" s="23" customFormat="1" ht="29.25" customHeight="1" x14ac:dyDescent="0.25">
      <c r="B109" s="348"/>
      <c r="C109" s="42" t="s">
        <v>95</v>
      </c>
      <c r="D109" s="43" t="s">
        <v>224</v>
      </c>
      <c r="E109" s="44" t="s">
        <v>179</v>
      </c>
      <c r="F109" s="43"/>
      <c r="G109" s="45"/>
      <c r="H109" s="46"/>
      <c r="I109" s="46"/>
      <c r="J109" s="47"/>
      <c r="K109" s="48"/>
      <c r="L109" s="49"/>
      <c r="M109" s="50"/>
    </row>
    <row r="110" spans="2:13" s="23" customFormat="1" ht="15" customHeight="1" x14ac:dyDescent="0.25">
      <c r="B110" s="349"/>
      <c r="C110" s="42" t="s">
        <v>98</v>
      </c>
      <c r="D110" s="43" t="s">
        <v>99</v>
      </c>
      <c r="E110" s="44" t="s">
        <v>100</v>
      </c>
      <c r="F110" s="43"/>
      <c r="G110" s="45"/>
      <c r="H110" s="46"/>
      <c r="I110" s="46"/>
      <c r="J110" s="47"/>
      <c r="K110" s="48"/>
      <c r="L110" s="49"/>
      <c r="M110" s="50"/>
    </row>
    <row r="111" spans="2:13" s="23" customFormat="1" ht="24" customHeight="1" x14ac:dyDescent="0.25">
      <c r="B111" s="349"/>
      <c r="C111" s="42" t="s">
        <v>101</v>
      </c>
      <c r="D111" s="43" t="s">
        <v>15</v>
      </c>
      <c r="E111" s="44">
        <v>56</v>
      </c>
      <c r="F111" s="43"/>
      <c r="G111" s="45"/>
      <c r="H111" s="46"/>
      <c r="I111" s="46"/>
      <c r="J111" s="47"/>
      <c r="K111" s="48"/>
      <c r="L111" s="49"/>
      <c r="M111" s="50"/>
    </row>
    <row r="112" spans="2:13" s="23" customFormat="1" ht="15" customHeight="1" x14ac:dyDescent="0.25">
      <c r="B112" s="349"/>
      <c r="C112" s="42" t="s">
        <v>102</v>
      </c>
      <c r="D112" s="43" t="s">
        <v>231</v>
      </c>
      <c r="E112" s="54">
        <v>1</v>
      </c>
      <c r="F112" s="55"/>
      <c r="G112" s="45"/>
      <c r="H112" s="46"/>
      <c r="I112" s="46"/>
      <c r="J112" s="47"/>
      <c r="K112" s="48"/>
      <c r="L112" s="49"/>
      <c r="M112" s="50"/>
    </row>
    <row r="113" spans="2:13" s="23" customFormat="1" ht="15" customHeight="1" x14ac:dyDescent="0.25">
      <c r="B113" s="350"/>
      <c r="C113" s="42" t="s">
        <v>104</v>
      </c>
      <c r="D113" s="43" t="s">
        <v>184</v>
      </c>
      <c r="E113" s="44"/>
      <c r="F113" s="43"/>
      <c r="G113" s="45"/>
      <c r="H113" s="46"/>
      <c r="I113" s="46"/>
      <c r="J113" s="47"/>
      <c r="K113" s="48"/>
      <c r="L113" s="49"/>
      <c r="M113" s="50"/>
    </row>
    <row r="114" spans="2:13" s="23" customFormat="1" ht="70.5" customHeight="1" x14ac:dyDescent="0.25">
      <c r="B114" s="51"/>
      <c r="C114" s="52" t="s">
        <v>189</v>
      </c>
      <c r="D114" s="52"/>
      <c r="E114" s="53"/>
      <c r="F114" s="52"/>
      <c r="G114" s="46"/>
      <c r="H114" s="46"/>
      <c r="I114" s="46"/>
      <c r="J114" s="47"/>
      <c r="K114" s="48"/>
      <c r="L114" s="49"/>
      <c r="M114" s="50"/>
    </row>
    <row r="115" spans="2:13" s="32" customFormat="1" ht="24" customHeight="1" x14ac:dyDescent="0.25">
      <c r="B115" s="33" t="s">
        <v>232</v>
      </c>
      <c r="C115" s="34" t="s">
        <v>233</v>
      </c>
      <c r="D115" s="34" t="s">
        <v>46</v>
      </c>
      <c r="E115" s="35">
        <v>1</v>
      </c>
      <c r="F115" s="36"/>
      <c r="G115" s="37">
        <v>176000000</v>
      </c>
      <c r="H115" s="38">
        <v>76000000</v>
      </c>
      <c r="I115" s="38">
        <f>G115-H115</f>
        <v>100000000</v>
      </c>
      <c r="J115" s="39"/>
      <c r="K115" s="40"/>
      <c r="L115" s="41"/>
      <c r="M115" s="31" t="s">
        <v>209</v>
      </c>
    </row>
    <row r="116" spans="2:13" s="23" customFormat="1" ht="24" customHeight="1" x14ac:dyDescent="0.25">
      <c r="B116" s="348"/>
      <c r="C116" s="42" t="s">
        <v>95</v>
      </c>
      <c r="D116" s="43" t="s">
        <v>224</v>
      </c>
      <c r="E116" s="44" t="s">
        <v>179</v>
      </c>
      <c r="F116" s="43"/>
      <c r="G116" s="45"/>
      <c r="H116" s="46"/>
      <c r="I116" s="46"/>
      <c r="J116" s="47"/>
      <c r="K116" s="48"/>
      <c r="L116" s="49"/>
      <c r="M116" s="50"/>
    </row>
    <row r="117" spans="2:13" s="23" customFormat="1" ht="15" customHeight="1" x14ac:dyDescent="0.25">
      <c r="B117" s="349"/>
      <c r="C117" s="42" t="s">
        <v>98</v>
      </c>
      <c r="D117" s="43" t="s">
        <v>99</v>
      </c>
      <c r="E117" s="44" t="s">
        <v>100</v>
      </c>
      <c r="F117" s="43"/>
      <c r="G117" s="45"/>
      <c r="H117" s="46"/>
      <c r="I117" s="46"/>
      <c r="J117" s="47"/>
      <c r="K117" s="48"/>
      <c r="L117" s="49"/>
      <c r="M117" s="50"/>
    </row>
    <row r="118" spans="2:13" s="23" customFormat="1" ht="24.75" customHeight="1" x14ac:dyDescent="0.25">
      <c r="B118" s="349"/>
      <c r="C118" s="42" t="s">
        <v>101</v>
      </c>
      <c r="D118" s="43" t="s">
        <v>46</v>
      </c>
      <c r="E118" s="44">
        <v>1</v>
      </c>
      <c r="F118" s="43"/>
      <c r="G118" s="45"/>
      <c r="H118" s="46"/>
      <c r="I118" s="46"/>
      <c r="J118" s="47"/>
      <c r="K118" s="48"/>
      <c r="L118" s="49"/>
      <c r="M118" s="50"/>
    </row>
    <row r="119" spans="2:13" s="23" customFormat="1" ht="17.25" customHeight="1" x14ac:dyDescent="0.25">
      <c r="B119" s="349"/>
      <c r="C119" s="42" t="s">
        <v>102</v>
      </c>
      <c r="D119" s="43" t="s">
        <v>234</v>
      </c>
      <c r="E119" s="54">
        <v>1</v>
      </c>
      <c r="F119" s="55"/>
      <c r="G119" s="45"/>
      <c r="H119" s="46"/>
      <c r="I119" s="46"/>
      <c r="J119" s="47"/>
      <c r="K119" s="48"/>
      <c r="L119" s="49"/>
      <c r="M119" s="50"/>
    </row>
    <row r="120" spans="2:13" s="23" customFormat="1" ht="15" customHeight="1" x14ac:dyDescent="0.25">
      <c r="B120" s="350"/>
      <c r="C120" s="42" t="s">
        <v>104</v>
      </c>
      <c r="D120" s="43" t="s">
        <v>184</v>
      </c>
      <c r="E120" s="44"/>
      <c r="F120" s="43"/>
      <c r="G120" s="45"/>
      <c r="H120" s="46"/>
      <c r="I120" s="46"/>
      <c r="J120" s="47"/>
      <c r="K120" s="48"/>
      <c r="L120" s="49"/>
      <c r="M120" s="50"/>
    </row>
    <row r="121" spans="2:13" s="23" customFormat="1" ht="70.5" customHeight="1" x14ac:dyDescent="0.25">
      <c r="B121" s="51"/>
      <c r="C121" s="52" t="s">
        <v>189</v>
      </c>
      <c r="D121" s="52"/>
      <c r="E121" s="53"/>
      <c r="F121" s="52"/>
      <c r="G121" s="46"/>
      <c r="H121" s="46"/>
      <c r="I121" s="46"/>
      <c r="J121" s="47"/>
      <c r="K121" s="48"/>
      <c r="L121" s="49"/>
      <c r="M121" s="50"/>
    </row>
    <row r="122" spans="2:13" s="32" customFormat="1" ht="34.5" customHeight="1" x14ac:dyDescent="0.25">
      <c r="B122" s="33" t="s">
        <v>235</v>
      </c>
      <c r="C122" s="34" t="s">
        <v>236</v>
      </c>
      <c r="D122" s="34" t="s">
        <v>16</v>
      </c>
      <c r="E122" s="35">
        <v>26</v>
      </c>
      <c r="F122" s="36"/>
      <c r="G122" s="37">
        <v>24000000</v>
      </c>
      <c r="H122" s="38">
        <v>7500000</v>
      </c>
      <c r="I122" s="38">
        <f>G122-H122</f>
        <v>16500000</v>
      </c>
      <c r="J122" s="39"/>
      <c r="K122" s="40"/>
      <c r="L122" s="41"/>
      <c r="M122" s="31"/>
    </row>
    <row r="123" spans="2:13" s="23" customFormat="1" ht="33" customHeight="1" x14ac:dyDescent="0.25">
      <c r="B123" s="348"/>
      <c r="C123" s="42" t="s">
        <v>95</v>
      </c>
      <c r="D123" s="43" t="s">
        <v>224</v>
      </c>
      <c r="E123" s="44" t="s">
        <v>179</v>
      </c>
      <c r="F123" s="43"/>
      <c r="G123" s="45"/>
      <c r="H123" s="46"/>
      <c r="I123" s="46"/>
      <c r="J123" s="47"/>
      <c r="K123" s="48"/>
      <c r="L123" s="49"/>
      <c r="M123" s="50"/>
    </row>
    <row r="124" spans="2:13" s="23" customFormat="1" ht="15" customHeight="1" x14ac:dyDescent="0.25">
      <c r="B124" s="349"/>
      <c r="C124" s="42" t="s">
        <v>98</v>
      </c>
      <c r="D124" s="43" t="s">
        <v>99</v>
      </c>
      <c r="E124" s="44" t="s">
        <v>100</v>
      </c>
      <c r="F124" s="43"/>
      <c r="G124" s="45"/>
      <c r="H124" s="46"/>
      <c r="I124" s="46"/>
      <c r="J124" s="47"/>
      <c r="K124" s="48"/>
      <c r="L124" s="49"/>
      <c r="M124" s="50"/>
    </row>
    <row r="125" spans="2:13" s="23" customFormat="1" ht="27.75" customHeight="1" x14ac:dyDescent="0.25">
      <c r="B125" s="349"/>
      <c r="C125" s="42" t="s">
        <v>101</v>
      </c>
      <c r="D125" s="43" t="s">
        <v>16</v>
      </c>
      <c r="E125" s="44">
        <v>26</v>
      </c>
      <c r="F125" s="43"/>
      <c r="G125" s="45"/>
      <c r="H125" s="46"/>
      <c r="I125" s="46"/>
      <c r="J125" s="47"/>
      <c r="K125" s="48"/>
      <c r="L125" s="49"/>
      <c r="M125" s="50"/>
    </row>
    <row r="126" spans="2:13" s="23" customFormat="1" ht="24" customHeight="1" x14ac:dyDescent="0.25">
      <c r="B126" s="349"/>
      <c r="C126" s="42" t="s">
        <v>102</v>
      </c>
      <c r="D126" s="43" t="s">
        <v>237</v>
      </c>
      <c r="E126" s="54">
        <v>1</v>
      </c>
      <c r="F126" s="55"/>
      <c r="G126" s="45"/>
      <c r="H126" s="46"/>
      <c r="I126" s="46"/>
      <c r="J126" s="47"/>
      <c r="K126" s="48"/>
      <c r="L126" s="49"/>
      <c r="M126" s="50"/>
    </row>
    <row r="127" spans="2:13" s="23" customFormat="1" ht="15" customHeight="1" x14ac:dyDescent="0.25">
      <c r="B127" s="350"/>
      <c r="C127" s="42" t="s">
        <v>104</v>
      </c>
      <c r="D127" s="43" t="s">
        <v>184</v>
      </c>
      <c r="E127" s="44"/>
      <c r="F127" s="43"/>
      <c r="G127" s="45"/>
      <c r="H127" s="46"/>
      <c r="I127" s="46"/>
      <c r="J127" s="47"/>
      <c r="K127" s="48"/>
      <c r="L127" s="49"/>
      <c r="M127" s="50"/>
    </row>
    <row r="128" spans="2:13" s="23" customFormat="1" ht="72" customHeight="1" x14ac:dyDescent="0.25">
      <c r="B128" s="51"/>
      <c r="C128" s="52" t="s">
        <v>189</v>
      </c>
      <c r="D128" s="52"/>
      <c r="E128" s="53"/>
      <c r="F128" s="52"/>
      <c r="G128" s="46"/>
      <c r="H128" s="46"/>
      <c r="I128" s="46"/>
      <c r="J128" s="47"/>
      <c r="K128" s="48"/>
      <c r="L128" s="49"/>
      <c r="M128" s="50"/>
    </row>
    <row r="129" spans="2:13" s="32" customFormat="1" ht="54" customHeight="1" x14ac:dyDescent="0.25">
      <c r="B129" s="33" t="s">
        <v>238</v>
      </c>
      <c r="C129" s="34" t="s">
        <v>239</v>
      </c>
      <c r="D129" s="34" t="s">
        <v>48</v>
      </c>
      <c r="E129" s="35">
        <v>38</v>
      </c>
      <c r="F129" s="36"/>
      <c r="G129" s="37">
        <v>55000000</v>
      </c>
      <c r="H129" s="38">
        <v>0</v>
      </c>
      <c r="I129" s="38">
        <f>G129-H129</f>
        <v>55000000</v>
      </c>
      <c r="J129" s="39"/>
      <c r="K129" s="40"/>
      <c r="L129" s="41"/>
      <c r="M129" s="50" t="s">
        <v>240</v>
      </c>
    </row>
    <row r="130" spans="2:13" s="23" customFormat="1" ht="25.5" customHeight="1" x14ac:dyDescent="0.25">
      <c r="B130" s="348"/>
      <c r="C130" s="42" t="s">
        <v>95</v>
      </c>
      <c r="D130" s="43" t="s">
        <v>224</v>
      </c>
      <c r="E130" s="44" t="s">
        <v>179</v>
      </c>
      <c r="F130" s="43"/>
      <c r="G130" s="45"/>
      <c r="H130" s="46"/>
      <c r="I130" s="46"/>
      <c r="J130" s="47"/>
      <c r="K130" s="48"/>
      <c r="L130" s="49"/>
      <c r="M130" s="50"/>
    </row>
    <row r="131" spans="2:13" s="23" customFormat="1" ht="15" customHeight="1" x14ac:dyDescent="0.25">
      <c r="B131" s="349"/>
      <c r="C131" s="42" t="s">
        <v>98</v>
      </c>
      <c r="D131" s="43" t="s">
        <v>99</v>
      </c>
      <c r="E131" s="44" t="s">
        <v>100</v>
      </c>
      <c r="F131" s="43"/>
      <c r="G131" s="45"/>
      <c r="H131" s="46"/>
      <c r="I131" s="46"/>
      <c r="J131" s="47"/>
      <c r="K131" s="48"/>
      <c r="L131" s="49"/>
      <c r="M131" s="50"/>
    </row>
    <row r="132" spans="2:13" s="23" customFormat="1" ht="30" customHeight="1" x14ac:dyDescent="0.25">
      <c r="B132" s="349"/>
      <c r="C132" s="42" t="s">
        <v>101</v>
      </c>
      <c r="D132" s="43" t="s">
        <v>48</v>
      </c>
      <c r="E132" s="44">
        <v>38</v>
      </c>
      <c r="F132" s="43"/>
      <c r="G132" s="45"/>
      <c r="H132" s="46"/>
      <c r="I132" s="46"/>
      <c r="J132" s="47"/>
      <c r="K132" s="48"/>
      <c r="L132" s="49"/>
      <c r="M132" s="50"/>
    </row>
    <row r="133" spans="2:13" s="23" customFormat="1" ht="26.25" customHeight="1" x14ac:dyDescent="0.25">
      <c r="B133" s="349"/>
      <c r="C133" s="42" t="s">
        <v>102</v>
      </c>
      <c r="D133" s="43" t="s">
        <v>241</v>
      </c>
      <c r="E133" s="54">
        <v>1</v>
      </c>
      <c r="F133" s="55"/>
      <c r="G133" s="45"/>
      <c r="H133" s="46"/>
      <c r="I133" s="46"/>
      <c r="J133" s="47"/>
      <c r="K133" s="48"/>
      <c r="L133" s="49"/>
      <c r="M133" s="50"/>
    </row>
    <row r="134" spans="2:13" s="23" customFormat="1" ht="18" customHeight="1" x14ac:dyDescent="0.25">
      <c r="B134" s="350"/>
      <c r="C134" s="42" t="s">
        <v>104</v>
      </c>
      <c r="D134" s="43" t="s">
        <v>184</v>
      </c>
      <c r="E134" s="44"/>
      <c r="F134" s="43"/>
      <c r="G134" s="45"/>
      <c r="H134" s="46"/>
      <c r="I134" s="46"/>
      <c r="J134" s="47"/>
      <c r="K134" s="48"/>
      <c r="L134" s="49"/>
      <c r="M134" s="50"/>
    </row>
    <row r="135" spans="2:13" s="23" customFormat="1" ht="66.75" customHeight="1" x14ac:dyDescent="0.25">
      <c r="B135" s="51"/>
      <c r="C135" s="52" t="s">
        <v>189</v>
      </c>
      <c r="D135" s="52"/>
      <c r="E135" s="53"/>
      <c r="F135" s="52"/>
      <c r="G135" s="46"/>
      <c r="H135" s="46"/>
      <c r="I135" s="46"/>
      <c r="J135" s="47"/>
      <c r="K135" s="48"/>
      <c r="L135" s="49"/>
      <c r="M135" s="50"/>
    </row>
    <row r="136" spans="2:13" s="32" customFormat="1" ht="20.25" customHeight="1" x14ac:dyDescent="0.25">
      <c r="B136" s="33" t="s">
        <v>242</v>
      </c>
      <c r="C136" s="34" t="s">
        <v>243</v>
      </c>
      <c r="D136" s="34" t="s">
        <v>51</v>
      </c>
      <c r="E136" s="35">
        <v>1</v>
      </c>
      <c r="F136" s="36"/>
      <c r="G136" s="37">
        <v>182000000</v>
      </c>
      <c r="H136" s="38">
        <v>0</v>
      </c>
      <c r="I136" s="38">
        <f>G136-H136</f>
        <v>182000000</v>
      </c>
      <c r="J136" s="39"/>
      <c r="K136" s="40"/>
      <c r="L136" s="41"/>
      <c r="M136" s="31" t="s">
        <v>209</v>
      </c>
    </row>
    <row r="137" spans="2:13" s="23" customFormat="1" ht="15" customHeight="1" x14ac:dyDescent="0.25">
      <c r="B137" s="348"/>
      <c r="C137" s="42" t="s">
        <v>95</v>
      </c>
      <c r="D137" s="43" t="s">
        <v>224</v>
      </c>
      <c r="E137" s="44" t="s">
        <v>179</v>
      </c>
      <c r="F137" s="43"/>
      <c r="G137" s="45"/>
      <c r="H137" s="46"/>
      <c r="I137" s="46"/>
      <c r="J137" s="47"/>
      <c r="K137" s="48"/>
      <c r="L137" s="49"/>
      <c r="M137" s="50"/>
    </row>
    <row r="138" spans="2:13" s="23" customFormat="1" ht="15" customHeight="1" x14ac:dyDescent="0.25">
      <c r="B138" s="349"/>
      <c r="C138" s="42" t="s">
        <v>98</v>
      </c>
      <c r="D138" s="43" t="s">
        <v>99</v>
      </c>
      <c r="E138" s="44" t="s">
        <v>100</v>
      </c>
      <c r="F138" s="43"/>
      <c r="G138" s="45"/>
      <c r="H138" s="46"/>
      <c r="I138" s="46"/>
      <c r="J138" s="47"/>
      <c r="K138" s="48"/>
      <c r="L138" s="49"/>
      <c r="M138" s="50"/>
    </row>
    <row r="139" spans="2:13" s="23" customFormat="1" ht="15.75" customHeight="1" x14ac:dyDescent="0.25">
      <c r="B139" s="349"/>
      <c r="C139" s="42" t="s">
        <v>101</v>
      </c>
      <c r="D139" s="43" t="s">
        <v>51</v>
      </c>
      <c r="E139" s="44">
        <v>1</v>
      </c>
      <c r="F139" s="43"/>
      <c r="G139" s="45"/>
      <c r="H139" s="46"/>
      <c r="I139" s="46"/>
      <c r="J139" s="47"/>
      <c r="K139" s="48"/>
      <c r="L139" s="49"/>
      <c r="M139" s="50"/>
    </row>
    <row r="140" spans="2:13" s="23" customFormat="1" ht="27.75" customHeight="1" x14ac:dyDescent="0.25">
      <c r="B140" s="349"/>
      <c r="C140" s="42" t="s">
        <v>102</v>
      </c>
      <c r="D140" s="43" t="s">
        <v>244</v>
      </c>
      <c r="E140" s="54">
        <v>1</v>
      </c>
      <c r="F140" s="55"/>
      <c r="G140" s="45"/>
      <c r="H140" s="46"/>
      <c r="I140" s="46"/>
      <c r="J140" s="47"/>
      <c r="K140" s="48"/>
      <c r="L140" s="49"/>
      <c r="M140" s="50"/>
    </row>
    <row r="141" spans="2:13" s="23" customFormat="1" ht="15" customHeight="1" x14ac:dyDescent="0.25">
      <c r="B141" s="350"/>
      <c r="C141" s="42" t="s">
        <v>104</v>
      </c>
      <c r="D141" s="43" t="s">
        <v>184</v>
      </c>
      <c r="E141" s="44"/>
      <c r="F141" s="43"/>
      <c r="G141" s="45"/>
      <c r="H141" s="46"/>
      <c r="I141" s="46"/>
      <c r="J141" s="47"/>
      <c r="K141" s="48"/>
      <c r="L141" s="49"/>
      <c r="M141" s="50"/>
    </row>
    <row r="142" spans="2:13" s="23" customFormat="1" ht="68.25" customHeight="1" x14ac:dyDescent="0.25">
      <c r="B142" s="51"/>
      <c r="C142" s="52" t="s">
        <v>189</v>
      </c>
      <c r="D142" s="52"/>
      <c r="E142" s="53"/>
      <c r="F142" s="52"/>
      <c r="G142" s="46"/>
      <c r="H142" s="46"/>
      <c r="I142" s="46"/>
      <c r="J142" s="47"/>
      <c r="K142" s="48"/>
      <c r="L142" s="49"/>
      <c r="M142" s="50"/>
    </row>
    <row r="143" spans="2:13" s="32" customFormat="1" ht="15" customHeight="1" x14ac:dyDescent="0.25">
      <c r="B143" s="33" t="s">
        <v>245</v>
      </c>
      <c r="C143" s="34" t="s">
        <v>246</v>
      </c>
      <c r="D143" s="34" t="s">
        <v>49</v>
      </c>
      <c r="E143" s="35">
        <v>1</v>
      </c>
      <c r="F143" s="36"/>
      <c r="G143" s="37">
        <v>325000000</v>
      </c>
      <c r="H143" s="38">
        <v>0</v>
      </c>
      <c r="I143" s="38">
        <f>G143-H143</f>
        <v>325000000</v>
      </c>
      <c r="J143" s="39"/>
      <c r="K143" s="40"/>
      <c r="L143" s="41"/>
      <c r="M143" s="31" t="s">
        <v>247</v>
      </c>
    </row>
    <row r="144" spans="2:13" s="23" customFormat="1" ht="30.75" customHeight="1" x14ac:dyDescent="0.25">
      <c r="B144" s="348"/>
      <c r="C144" s="42" t="s">
        <v>95</v>
      </c>
      <c r="D144" s="43" t="s">
        <v>224</v>
      </c>
      <c r="E144" s="44" t="s">
        <v>179</v>
      </c>
      <c r="F144" s="43"/>
      <c r="G144" s="45"/>
      <c r="H144" s="46"/>
      <c r="I144" s="46"/>
      <c r="J144" s="47"/>
      <c r="K144" s="48"/>
      <c r="L144" s="49"/>
      <c r="M144" s="50"/>
    </row>
    <row r="145" spans="2:13" s="23" customFormat="1" ht="15" customHeight="1" x14ac:dyDescent="0.25">
      <c r="B145" s="349"/>
      <c r="C145" s="42" t="s">
        <v>98</v>
      </c>
      <c r="D145" s="43" t="s">
        <v>99</v>
      </c>
      <c r="E145" s="44" t="s">
        <v>100</v>
      </c>
      <c r="F145" s="43"/>
      <c r="G145" s="45"/>
      <c r="H145" s="46"/>
      <c r="I145" s="46"/>
      <c r="J145" s="47"/>
      <c r="K145" s="48"/>
      <c r="L145" s="49"/>
      <c r="M145" s="50"/>
    </row>
    <row r="146" spans="2:13" s="23" customFormat="1" ht="31.5" customHeight="1" x14ac:dyDescent="0.25">
      <c r="B146" s="349"/>
      <c r="C146" s="42" t="s">
        <v>101</v>
      </c>
      <c r="D146" s="43" t="s">
        <v>49</v>
      </c>
      <c r="E146" s="44">
        <v>1</v>
      </c>
      <c r="F146" s="43"/>
      <c r="G146" s="45"/>
      <c r="H146" s="46"/>
      <c r="I146" s="46"/>
      <c r="J146" s="47"/>
      <c r="K146" s="48"/>
      <c r="L146" s="49"/>
      <c r="M146" s="50"/>
    </row>
    <row r="147" spans="2:13" s="23" customFormat="1" ht="12.75" customHeight="1" x14ac:dyDescent="0.25">
      <c r="B147" s="349"/>
      <c r="C147" s="42" t="s">
        <v>102</v>
      </c>
      <c r="D147" s="43" t="s">
        <v>248</v>
      </c>
      <c r="E147" s="54">
        <v>1</v>
      </c>
      <c r="F147" s="55"/>
      <c r="G147" s="45"/>
      <c r="H147" s="46"/>
      <c r="I147" s="46"/>
      <c r="J147" s="47"/>
      <c r="K147" s="48"/>
      <c r="L147" s="49"/>
      <c r="M147" s="50"/>
    </row>
    <row r="148" spans="2:13" s="23" customFormat="1" ht="15" customHeight="1" x14ac:dyDescent="0.25">
      <c r="B148" s="350"/>
      <c r="C148" s="42" t="s">
        <v>104</v>
      </c>
      <c r="D148" s="43" t="s">
        <v>184</v>
      </c>
      <c r="E148" s="44"/>
      <c r="F148" s="43"/>
      <c r="G148" s="45"/>
      <c r="H148" s="46"/>
      <c r="I148" s="46"/>
      <c r="J148" s="47"/>
      <c r="K148" s="48"/>
      <c r="L148" s="49"/>
      <c r="M148" s="50"/>
    </row>
    <row r="149" spans="2:13" s="23" customFormat="1" ht="53.25" customHeight="1" x14ac:dyDescent="0.25">
      <c r="B149" s="51"/>
      <c r="C149" s="52" t="s">
        <v>249</v>
      </c>
      <c r="D149" s="52"/>
      <c r="E149" s="53"/>
      <c r="F149" s="52"/>
      <c r="G149" s="46"/>
      <c r="H149" s="46"/>
      <c r="I149" s="46"/>
      <c r="J149" s="47"/>
      <c r="K149" s="48"/>
      <c r="L149" s="49"/>
      <c r="M149" s="50"/>
    </row>
    <row r="150" spans="2:13" s="32" customFormat="1" ht="15" customHeight="1" x14ac:dyDescent="0.25">
      <c r="B150" s="33" t="s">
        <v>250</v>
      </c>
      <c r="C150" s="34" t="s">
        <v>251</v>
      </c>
      <c r="D150" s="34" t="s">
        <v>50</v>
      </c>
      <c r="E150" s="35">
        <v>25</v>
      </c>
      <c r="F150" s="36"/>
      <c r="G150" s="37">
        <v>121000000</v>
      </c>
      <c r="H150" s="38">
        <v>0</v>
      </c>
      <c r="I150" s="38">
        <f>G150-H150</f>
        <v>121000000</v>
      </c>
      <c r="J150" s="39"/>
      <c r="K150" s="40"/>
      <c r="L150" s="41"/>
      <c r="M150" s="31" t="s">
        <v>252</v>
      </c>
    </row>
    <row r="151" spans="2:13" s="23" customFormat="1" ht="30" customHeight="1" x14ac:dyDescent="0.25">
      <c r="B151" s="348"/>
      <c r="C151" s="42" t="s">
        <v>95</v>
      </c>
      <c r="D151" s="43" t="s">
        <v>224</v>
      </c>
      <c r="E151" s="44" t="s">
        <v>179</v>
      </c>
      <c r="F151" s="43"/>
      <c r="G151" s="45"/>
      <c r="H151" s="46"/>
      <c r="I151" s="38"/>
      <c r="J151" s="47"/>
      <c r="K151" s="48"/>
      <c r="L151" s="49"/>
      <c r="M151" s="50"/>
    </row>
    <row r="152" spans="2:13" s="23" customFormat="1" ht="15" customHeight="1" x14ac:dyDescent="0.25">
      <c r="B152" s="349"/>
      <c r="C152" s="42" t="s">
        <v>98</v>
      </c>
      <c r="D152" s="43" t="s">
        <v>99</v>
      </c>
      <c r="E152" s="44" t="s">
        <v>100</v>
      </c>
      <c r="F152" s="43"/>
      <c r="G152" s="45"/>
      <c r="H152" s="46"/>
      <c r="I152" s="46"/>
      <c r="J152" s="47"/>
      <c r="K152" s="48"/>
      <c r="L152" s="49"/>
      <c r="M152" s="50"/>
    </row>
    <row r="153" spans="2:13" s="23" customFormat="1" ht="15" customHeight="1" x14ac:dyDescent="0.25">
      <c r="B153" s="349"/>
      <c r="C153" s="42" t="s">
        <v>101</v>
      </c>
      <c r="D153" s="43" t="s">
        <v>50</v>
      </c>
      <c r="E153" s="44">
        <v>25</v>
      </c>
      <c r="F153" s="43"/>
      <c r="G153" s="45"/>
      <c r="H153" s="46"/>
      <c r="I153" s="46"/>
      <c r="J153" s="47"/>
      <c r="K153" s="48"/>
      <c r="L153" s="49"/>
      <c r="M153" s="50"/>
    </row>
    <row r="154" spans="2:13" s="23" customFormat="1" ht="15" customHeight="1" x14ac:dyDescent="0.25">
      <c r="B154" s="349"/>
      <c r="C154" s="42" t="s">
        <v>102</v>
      </c>
      <c r="D154" s="43" t="s">
        <v>253</v>
      </c>
      <c r="E154" s="54">
        <v>1</v>
      </c>
      <c r="F154" s="55"/>
      <c r="G154" s="45"/>
      <c r="H154" s="46"/>
      <c r="I154" s="46"/>
      <c r="J154" s="47"/>
      <c r="K154" s="48"/>
      <c r="L154" s="49"/>
      <c r="M154" s="50"/>
    </row>
    <row r="155" spans="2:13" s="23" customFormat="1" ht="15" customHeight="1" x14ac:dyDescent="0.25">
      <c r="B155" s="350"/>
      <c r="C155" s="42" t="s">
        <v>104</v>
      </c>
      <c r="D155" s="43" t="s">
        <v>184</v>
      </c>
      <c r="E155" s="44"/>
      <c r="F155" s="43"/>
      <c r="G155" s="45"/>
      <c r="H155" s="46"/>
      <c r="I155" s="46"/>
      <c r="J155" s="47"/>
      <c r="K155" s="48"/>
      <c r="L155" s="49"/>
      <c r="M155" s="50"/>
    </row>
    <row r="156" spans="2:13" s="23" customFormat="1" ht="69.75" customHeight="1" x14ac:dyDescent="0.25">
      <c r="B156" s="51"/>
      <c r="C156" s="52" t="s">
        <v>189</v>
      </c>
      <c r="D156" s="52"/>
      <c r="E156" s="53"/>
      <c r="F156" s="52"/>
      <c r="G156" s="46"/>
      <c r="H156" s="46"/>
      <c r="I156" s="46"/>
      <c r="J156" s="47"/>
      <c r="K156" s="48"/>
      <c r="L156" s="49"/>
      <c r="M156" s="50"/>
    </row>
    <row r="157" spans="2:13" s="32" customFormat="1" ht="48.75" customHeight="1" x14ac:dyDescent="0.25">
      <c r="B157" s="33" t="s">
        <v>254</v>
      </c>
      <c r="C157" s="34" t="s">
        <v>255</v>
      </c>
      <c r="D157" s="34" t="s">
        <v>17</v>
      </c>
      <c r="E157" s="35">
        <v>4</v>
      </c>
      <c r="F157" s="36"/>
      <c r="G157" s="37">
        <v>140000000</v>
      </c>
      <c r="H157" s="38">
        <v>70000000</v>
      </c>
      <c r="I157" s="38">
        <f>G157-H157</f>
        <v>70000000</v>
      </c>
      <c r="J157" s="39"/>
      <c r="K157" s="40"/>
      <c r="L157" s="41"/>
      <c r="M157" s="50" t="s">
        <v>256</v>
      </c>
    </row>
    <row r="158" spans="2:13" s="23" customFormat="1" ht="27" customHeight="1" x14ac:dyDescent="0.25">
      <c r="B158" s="348"/>
      <c r="C158" s="42" t="s">
        <v>95</v>
      </c>
      <c r="D158" s="43" t="s">
        <v>224</v>
      </c>
      <c r="E158" s="44" t="s">
        <v>179</v>
      </c>
      <c r="F158" s="43"/>
      <c r="G158" s="45"/>
      <c r="H158" s="46"/>
      <c r="I158" s="46"/>
      <c r="J158" s="47"/>
      <c r="K158" s="48"/>
      <c r="L158" s="49"/>
      <c r="M158" s="50"/>
    </row>
    <row r="159" spans="2:13" s="23" customFormat="1" ht="15" customHeight="1" x14ac:dyDescent="0.25">
      <c r="B159" s="349"/>
      <c r="C159" s="42" t="s">
        <v>98</v>
      </c>
      <c r="D159" s="43" t="s">
        <v>99</v>
      </c>
      <c r="E159" s="44" t="s">
        <v>100</v>
      </c>
      <c r="F159" s="43"/>
      <c r="G159" s="45"/>
      <c r="H159" s="46"/>
      <c r="I159" s="46"/>
      <c r="J159" s="47"/>
      <c r="K159" s="48"/>
      <c r="L159" s="49"/>
      <c r="M159" s="50"/>
    </row>
    <row r="160" spans="2:13" s="23" customFormat="1" ht="35.25" customHeight="1" x14ac:dyDescent="0.25">
      <c r="B160" s="349"/>
      <c r="C160" s="42" t="s">
        <v>101</v>
      </c>
      <c r="D160" s="43" t="s">
        <v>17</v>
      </c>
      <c r="E160" s="44">
        <v>4</v>
      </c>
      <c r="F160" s="43"/>
      <c r="G160" s="45"/>
      <c r="H160" s="46"/>
      <c r="I160" s="46"/>
      <c r="J160" s="47"/>
      <c r="K160" s="48"/>
      <c r="L160" s="49"/>
      <c r="M160" s="50"/>
    </row>
    <row r="161" spans="2:13" s="23" customFormat="1" ht="15" customHeight="1" x14ac:dyDescent="0.25">
      <c r="B161" s="349"/>
      <c r="C161" s="42" t="s">
        <v>102</v>
      </c>
      <c r="D161" s="43" t="s">
        <v>257</v>
      </c>
      <c r="E161" s="54">
        <v>1</v>
      </c>
      <c r="F161" s="55"/>
      <c r="G161" s="45"/>
      <c r="H161" s="46"/>
      <c r="I161" s="46"/>
      <c r="J161" s="47"/>
      <c r="K161" s="48"/>
      <c r="L161" s="49"/>
      <c r="M161" s="50"/>
    </row>
    <row r="162" spans="2:13" s="23" customFormat="1" ht="15" customHeight="1" x14ac:dyDescent="0.25">
      <c r="B162" s="350"/>
      <c r="C162" s="42" t="s">
        <v>104</v>
      </c>
      <c r="D162" s="43" t="s">
        <v>184</v>
      </c>
      <c r="E162" s="44"/>
      <c r="F162" s="43"/>
      <c r="G162" s="45"/>
      <c r="H162" s="46"/>
      <c r="I162" s="46"/>
      <c r="J162" s="47"/>
      <c r="K162" s="48"/>
      <c r="L162" s="49"/>
      <c r="M162" s="50"/>
    </row>
    <row r="163" spans="2:13" s="23" customFormat="1" ht="56.25" customHeight="1" x14ac:dyDescent="0.25">
      <c r="B163" s="51"/>
      <c r="C163" s="52" t="s">
        <v>185</v>
      </c>
      <c r="D163" s="52"/>
      <c r="E163" s="53"/>
      <c r="F163" s="52"/>
      <c r="G163" s="46"/>
      <c r="H163" s="46"/>
      <c r="I163" s="46"/>
      <c r="J163" s="47"/>
      <c r="K163" s="48"/>
      <c r="L163" s="49"/>
      <c r="M163" s="50"/>
    </row>
    <row r="164" spans="2:13" s="32" customFormat="1" ht="37.5" customHeight="1" x14ac:dyDescent="0.25">
      <c r="B164" s="33" t="s">
        <v>258</v>
      </c>
      <c r="C164" s="34" t="s">
        <v>259</v>
      </c>
      <c r="D164" s="34" t="s">
        <v>18</v>
      </c>
      <c r="E164" s="35">
        <v>2</v>
      </c>
      <c r="F164" s="36"/>
      <c r="G164" s="37">
        <v>121000000</v>
      </c>
      <c r="H164" s="38">
        <v>45000000</v>
      </c>
      <c r="I164" s="38">
        <f>G164-H164</f>
        <v>76000000</v>
      </c>
      <c r="J164" s="39"/>
      <c r="K164" s="40"/>
      <c r="L164" s="41"/>
      <c r="M164" s="50" t="s">
        <v>260</v>
      </c>
    </row>
    <row r="165" spans="2:13" s="23" customFormat="1" ht="28.5" customHeight="1" x14ac:dyDescent="0.25">
      <c r="B165" s="348"/>
      <c r="C165" s="42" t="s">
        <v>95</v>
      </c>
      <c r="D165" s="43" t="s">
        <v>224</v>
      </c>
      <c r="E165" s="44" t="s">
        <v>179</v>
      </c>
      <c r="F165" s="43"/>
      <c r="G165" s="45"/>
      <c r="H165" s="46"/>
      <c r="I165" s="46"/>
      <c r="J165" s="47"/>
      <c r="K165" s="48"/>
      <c r="L165" s="49"/>
      <c r="M165" s="50"/>
    </row>
    <row r="166" spans="2:13" s="23" customFormat="1" ht="15" customHeight="1" x14ac:dyDescent="0.25">
      <c r="B166" s="349"/>
      <c r="C166" s="42" t="s">
        <v>98</v>
      </c>
      <c r="D166" s="43" t="s">
        <v>99</v>
      </c>
      <c r="E166" s="44" t="s">
        <v>100</v>
      </c>
      <c r="F166" s="43"/>
      <c r="G166" s="45"/>
      <c r="H166" s="46"/>
      <c r="I166" s="46"/>
      <c r="J166" s="47"/>
      <c r="K166" s="48"/>
      <c r="L166" s="49"/>
      <c r="M166" s="50"/>
    </row>
    <row r="167" spans="2:13" s="23" customFormat="1" ht="35.25" customHeight="1" x14ac:dyDescent="0.25">
      <c r="B167" s="349"/>
      <c r="C167" s="42" t="s">
        <v>101</v>
      </c>
      <c r="D167" s="43" t="s">
        <v>18</v>
      </c>
      <c r="E167" s="44">
        <v>2</v>
      </c>
      <c r="F167" s="43"/>
      <c r="G167" s="45"/>
      <c r="H167" s="46"/>
      <c r="I167" s="46"/>
      <c r="J167" s="47"/>
      <c r="K167" s="48"/>
      <c r="L167" s="49"/>
      <c r="M167" s="50"/>
    </row>
    <row r="168" spans="2:13" s="23" customFormat="1" ht="27" customHeight="1" x14ac:dyDescent="0.25">
      <c r="B168" s="349"/>
      <c r="C168" s="42" t="s">
        <v>102</v>
      </c>
      <c r="D168" s="43" t="s">
        <v>261</v>
      </c>
      <c r="E168" s="54">
        <v>1</v>
      </c>
      <c r="F168" s="55"/>
      <c r="G168" s="45"/>
      <c r="H168" s="46"/>
      <c r="I168" s="46"/>
      <c r="J168" s="47"/>
      <c r="K168" s="48"/>
      <c r="L168" s="49"/>
      <c r="M168" s="50"/>
    </row>
    <row r="169" spans="2:13" s="23" customFormat="1" ht="15" customHeight="1" x14ac:dyDescent="0.25">
      <c r="B169" s="350"/>
      <c r="C169" s="42" t="s">
        <v>104</v>
      </c>
      <c r="D169" s="43" t="s">
        <v>184</v>
      </c>
      <c r="E169" s="44"/>
      <c r="F169" s="43"/>
      <c r="G169" s="45"/>
      <c r="H169" s="46"/>
      <c r="I169" s="46"/>
      <c r="J169" s="47"/>
      <c r="K169" s="48"/>
      <c r="L169" s="49"/>
      <c r="M169" s="50"/>
    </row>
    <row r="170" spans="2:13" s="23" customFormat="1" ht="63" customHeight="1" x14ac:dyDescent="0.25">
      <c r="B170" s="51"/>
      <c r="C170" s="52" t="s">
        <v>185</v>
      </c>
      <c r="D170" s="52"/>
      <c r="E170" s="53"/>
      <c r="F170" s="52"/>
      <c r="G170" s="46"/>
      <c r="H170" s="46"/>
      <c r="I170" s="46"/>
      <c r="J170" s="47"/>
      <c r="K170" s="48"/>
      <c r="L170" s="49"/>
      <c r="M170" s="50"/>
    </row>
    <row r="171" spans="2:13" s="32" customFormat="1" ht="15" customHeight="1" x14ac:dyDescent="0.25">
      <c r="B171" s="33" t="s">
        <v>262</v>
      </c>
      <c r="C171" s="34" t="s">
        <v>263</v>
      </c>
      <c r="D171" s="34"/>
      <c r="E171" s="35"/>
      <c r="F171" s="36"/>
      <c r="G171" s="37">
        <v>3683000000</v>
      </c>
      <c r="H171" s="38">
        <v>0</v>
      </c>
      <c r="I171" s="38">
        <f>G171-H171</f>
        <v>3683000000</v>
      </c>
      <c r="J171" s="39"/>
      <c r="K171" s="40"/>
      <c r="L171" s="41"/>
      <c r="M171" s="31" t="s">
        <v>252</v>
      </c>
    </row>
    <row r="172" spans="2:13" s="23" customFormat="1" ht="25.5" customHeight="1" x14ac:dyDescent="0.25">
      <c r="B172" s="348"/>
      <c r="C172" s="42" t="s">
        <v>95</v>
      </c>
      <c r="D172" s="43" t="s">
        <v>224</v>
      </c>
      <c r="E172" s="44" t="s">
        <v>179</v>
      </c>
      <c r="F172" s="43"/>
      <c r="G172" s="45"/>
      <c r="H172" s="46"/>
      <c r="I172" s="46"/>
      <c r="J172" s="47"/>
      <c r="K172" s="48"/>
      <c r="L172" s="49"/>
      <c r="M172" s="50"/>
    </row>
    <row r="173" spans="2:13" s="23" customFormat="1" ht="15" customHeight="1" x14ac:dyDescent="0.25">
      <c r="B173" s="349"/>
      <c r="C173" s="42" t="s">
        <v>98</v>
      </c>
      <c r="D173" s="43"/>
      <c r="E173" s="44" t="s">
        <v>100</v>
      </c>
      <c r="F173" s="43"/>
      <c r="G173" s="45"/>
      <c r="H173" s="46"/>
      <c r="I173" s="46"/>
      <c r="J173" s="47"/>
      <c r="K173" s="48"/>
      <c r="L173" s="49"/>
      <c r="M173" s="50"/>
    </row>
    <row r="174" spans="2:13" s="23" customFormat="1" ht="15" customHeight="1" x14ac:dyDescent="0.25">
      <c r="B174" s="349"/>
      <c r="C174" s="42" t="s">
        <v>101</v>
      </c>
      <c r="D174" s="43"/>
      <c r="E174" s="44"/>
      <c r="F174" s="43"/>
      <c r="G174" s="45"/>
      <c r="H174" s="46"/>
      <c r="I174" s="46"/>
      <c r="J174" s="47"/>
      <c r="K174" s="48"/>
      <c r="L174" s="49"/>
      <c r="M174" s="50"/>
    </row>
    <row r="175" spans="2:13" s="23" customFormat="1" ht="15" customHeight="1" x14ac:dyDescent="0.25">
      <c r="B175" s="349"/>
      <c r="C175" s="42" t="s">
        <v>102</v>
      </c>
      <c r="D175" s="43"/>
      <c r="E175" s="44"/>
      <c r="F175" s="43"/>
      <c r="G175" s="45"/>
      <c r="H175" s="46"/>
      <c r="I175" s="46"/>
      <c r="J175" s="47"/>
      <c r="K175" s="48"/>
      <c r="L175" s="49"/>
      <c r="M175" s="50"/>
    </row>
    <row r="176" spans="2:13" s="23" customFormat="1" ht="15" customHeight="1" x14ac:dyDescent="0.25">
      <c r="B176" s="350"/>
      <c r="C176" s="42" t="s">
        <v>104</v>
      </c>
      <c r="D176" s="43"/>
      <c r="E176" s="44"/>
      <c r="F176" s="43"/>
      <c r="G176" s="45"/>
      <c r="H176" s="46"/>
      <c r="I176" s="46"/>
      <c r="J176" s="47"/>
      <c r="K176" s="48"/>
      <c r="L176" s="49"/>
      <c r="M176" s="50"/>
    </row>
    <row r="177" spans="2:13" s="23" customFormat="1" ht="18" customHeight="1" x14ac:dyDescent="0.25">
      <c r="B177" s="51"/>
      <c r="C177" s="52" t="s">
        <v>180</v>
      </c>
      <c r="D177" s="52"/>
      <c r="E177" s="53"/>
      <c r="F177" s="52"/>
      <c r="G177" s="46"/>
      <c r="H177" s="46"/>
      <c r="I177" s="46"/>
      <c r="J177" s="47"/>
      <c r="K177" s="48"/>
      <c r="L177" s="49"/>
      <c r="M177" s="50"/>
    </row>
    <row r="178" spans="2:13" s="32" customFormat="1" ht="16.5" customHeight="1" x14ac:dyDescent="0.25">
      <c r="B178" s="24">
        <v>1.3</v>
      </c>
      <c r="C178" s="25" t="s">
        <v>10</v>
      </c>
      <c r="D178" s="25" t="s">
        <v>6</v>
      </c>
      <c r="E178" s="26">
        <v>100</v>
      </c>
      <c r="F178" s="25" t="s">
        <v>92</v>
      </c>
      <c r="G178" s="27">
        <f>SUM(G179:G185)</f>
        <v>55000000</v>
      </c>
      <c r="H178" s="27">
        <f>SUM(H179:H185)</f>
        <v>39750000</v>
      </c>
      <c r="I178" s="27">
        <f>SUM(I179:I185)</f>
        <v>15250000</v>
      </c>
      <c r="J178" s="28"/>
      <c r="K178" s="29"/>
      <c r="L178" s="30"/>
      <c r="M178" s="31"/>
    </row>
    <row r="179" spans="2:13" s="32" customFormat="1" ht="36" customHeight="1" x14ac:dyDescent="0.25">
      <c r="B179" s="33" t="s">
        <v>264</v>
      </c>
      <c r="C179" s="34" t="s">
        <v>265</v>
      </c>
      <c r="D179" s="34" t="s">
        <v>20</v>
      </c>
      <c r="E179" s="35">
        <v>53</v>
      </c>
      <c r="F179" s="36"/>
      <c r="G179" s="37">
        <v>55000000</v>
      </c>
      <c r="H179" s="38">
        <v>39750000</v>
      </c>
      <c r="I179" s="38">
        <f>G179-H179</f>
        <v>15250000</v>
      </c>
      <c r="J179" s="39"/>
      <c r="K179" s="40"/>
      <c r="L179" s="41"/>
      <c r="M179" s="50" t="s">
        <v>266</v>
      </c>
    </row>
    <row r="180" spans="2:13" s="23" customFormat="1" ht="25.5" customHeight="1" x14ac:dyDescent="0.25">
      <c r="B180" s="348"/>
      <c r="C180" s="42" t="s">
        <v>95</v>
      </c>
      <c r="D180" s="43" t="s">
        <v>267</v>
      </c>
      <c r="E180" s="44" t="s">
        <v>179</v>
      </c>
      <c r="F180" s="43"/>
      <c r="G180" s="45"/>
      <c r="H180" s="46"/>
      <c r="I180" s="46"/>
      <c r="J180" s="47"/>
      <c r="K180" s="48"/>
      <c r="L180" s="49"/>
      <c r="M180" s="50"/>
    </row>
    <row r="181" spans="2:13" s="23" customFormat="1" ht="15" customHeight="1" x14ac:dyDescent="0.25">
      <c r="B181" s="349"/>
      <c r="C181" s="42" t="s">
        <v>98</v>
      </c>
      <c r="D181" s="43" t="s">
        <v>99</v>
      </c>
      <c r="E181" s="44" t="s">
        <v>100</v>
      </c>
      <c r="F181" s="43"/>
      <c r="G181" s="45"/>
      <c r="H181" s="46"/>
      <c r="I181" s="46"/>
      <c r="J181" s="47"/>
      <c r="K181" s="48"/>
      <c r="L181" s="49"/>
      <c r="M181" s="50"/>
    </row>
    <row r="182" spans="2:13" s="23" customFormat="1" ht="27" customHeight="1" x14ac:dyDescent="0.25">
      <c r="B182" s="349"/>
      <c r="C182" s="42" t="s">
        <v>101</v>
      </c>
      <c r="D182" s="43" t="s">
        <v>20</v>
      </c>
      <c r="E182" s="44">
        <v>53</v>
      </c>
      <c r="F182" s="43"/>
      <c r="G182" s="45"/>
      <c r="H182" s="46"/>
      <c r="I182" s="46"/>
      <c r="J182" s="47"/>
      <c r="K182" s="48"/>
      <c r="L182" s="49"/>
      <c r="M182" s="50"/>
    </row>
    <row r="183" spans="2:13" s="23" customFormat="1" ht="15" customHeight="1" x14ac:dyDescent="0.25">
      <c r="B183" s="349"/>
      <c r="C183" s="42" t="s">
        <v>102</v>
      </c>
      <c r="D183" s="43" t="s">
        <v>268</v>
      </c>
      <c r="E183" s="54">
        <v>1</v>
      </c>
      <c r="F183" s="55"/>
      <c r="G183" s="45"/>
      <c r="H183" s="46"/>
      <c r="I183" s="46"/>
      <c r="J183" s="47"/>
      <c r="K183" s="48"/>
      <c r="L183" s="49"/>
      <c r="M183" s="50"/>
    </row>
    <row r="184" spans="2:13" s="23" customFormat="1" ht="15" customHeight="1" x14ac:dyDescent="0.25">
      <c r="B184" s="350"/>
      <c r="C184" s="42" t="s">
        <v>104</v>
      </c>
      <c r="D184" s="43" t="s">
        <v>184</v>
      </c>
      <c r="E184" s="44"/>
      <c r="F184" s="43"/>
      <c r="G184" s="45"/>
      <c r="H184" s="46"/>
      <c r="I184" s="46"/>
      <c r="J184" s="47"/>
      <c r="K184" s="48"/>
      <c r="L184" s="49"/>
      <c r="M184" s="50"/>
    </row>
    <row r="185" spans="2:13" s="23" customFormat="1" ht="65.25" customHeight="1" x14ac:dyDescent="0.25">
      <c r="B185" s="51"/>
      <c r="C185" s="52" t="s">
        <v>189</v>
      </c>
      <c r="D185" s="52"/>
      <c r="E185" s="53"/>
      <c r="F185" s="52"/>
      <c r="G185" s="46"/>
      <c r="H185" s="46"/>
      <c r="I185" s="46"/>
      <c r="J185" s="47"/>
      <c r="K185" s="48"/>
      <c r="L185" s="49"/>
      <c r="M185" s="50"/>
    </row>
    <row r="186" spans="2:13" s="32" customFormat="1" ht="15" customHeight="1" x14ac:dyDescent="0.25">
      <c r="B186" s="24">
        <v>1.4</v>
      </c>
      <c r="C186" s="25" t="s">
        <v>52</v>
      </c>
      <c r="D186" s="25" t="s">
        <v>53</v>
      </c>
      <c r="E186" s="26">
        <v>100</v>
      </c>
      <c r="F186" s="25" t="s">
        <v>92</v>
      </c>
      <c r="G186" s="27">
        <f>SUM(G187:G193)</f>
        <v>97000000</v>
      </c>
      <c r="H186" s="27">
        <f>SUM(H187:H193)</f>
        <v>50000000</v>
      </c>
      <c r="I186" s="27">
        <f>SUM(I187:I193)</f>
        <v>47000000</v>
      </c>
      <c r="J186" s="28"/>
      <c r="K186" s="29"/>
      <c r="L186" s="30"/>
      <c r="M186" s="31"/>
    </row>
    <row r="187" spans="2:13" s="32" customFormat="1" ht="15" customHeight="1" x14ac:dyDescent="0.25">
      <c r="B187" s="33" t="s">
        <v>269</v>
      </c>
      <c r="C187" s="34" t="s">
        <v>270</v>
      </c>
      <c r="D187" s="34" t="s">
        <v>54</v>
      </c>
      <c r="E187" s="35">
        <v>8</v>
      </c>
      <c r="F187" s="36"/>
      <c r="G187" s="37">
        <v>97000000</v>
      </c>
      <c r="H187" s="38">
        <v>50000000</v>
      </c>
      <c r="I187" s="38">
        <f>G187-H187</f>
        <v>47000000</v>
      </c>
      <c r="J187" s="39"/>
      <c r="K187" s="40"/>
      <c r="L187" s="41"/>
      <c r="M187" s="31"/>
    </row>
    <row r="188" spans="2:13" s="23" customFormat="1" ht="29.25" customHeight="1" x14ac:dyDescent="0.25">
      <c r="B188" s="348"/>
      <c r="C188" s="42" t="s">
        <v>95</v>
      </c>
      <c r="D188" s="43" t="s">
        <v>271</v>
      </c>
      <c r="E188" s="44" t="s">
        <v>179</v>
      </c>
      <c r="F188" s="43"/>
      <c r="G188" s="45"/>
      <c r="H188" s="46"/>
      <c r="I188" s="46"/>
      <c r="J188" s="47"/>
      <c r="K188" s="48"/>
      <c r="L188" s="49"/>
      <c r="M188" s="50"/>
    </row>
    <row r="189" spans="2:13" s="23" customFormat="1" ht="15" customHeight="1" x14ac:dyDescent="0.25">
      <c r="B189" s="349"/>
      <c r="C189" s="42" t="s">
        <v>98</v>
      </c>
      <c r="D189" s="43" t="s">
        <v>99</v>
      </c>
      <c r="E189" s="44" t="s">
        <v>100</v>
      </c>
      <c r="F189" s="43"/>
      <c r="G189" s="45"/>
      <c r="H189" s="46"/>
      <c r="I189" s="46"/>
      <c r="J189" s="47"/>
      <c r="K189" s="48"/>
      <c r="L189" s="49"/>
      <c r="M189" s="50"/>
    </row>
    <row r="190" spans="2:13" s="23" customFormat="1" ht="44.25" customHeight="1" x14ac:dyDescent="0.25">
      <c r="B190" s="349"/>
      <c r="C190" s="42" t="s">
        <v>101</v>
      </c>
      <c r="D190" s="43" t="s">
        <v>54</v>
      </c>
      <c r="E190" s="44">
        <v>8</v>
      </c>
      <c r="F190" s="43"/>
      <c r="G190" s="45"/>
      <c r="H190" s="46"/>
      <c r="I190" s="46"/>
      <c r="J190" s="47"/>
      <c r="K190" s="48"/>
      <c r="L190" s="49"/>
      <c r="M190" s="50"/>
    </row>
    <row r="191" spans="2:13" s="23" customFormat="1" ht="27" customHeight="1" x14ac:dyDescent="0.25">
      <c r="B191" s="349"/>
      <c r="C191" s="42" t="s">
        <v>102</v>
      </c>
      <c r="D191" s="43" t="s">
        <v>272</v>
      </c>
      <c r="E191" s="54">
        <v>1</v>
      </c>
      <c r="F191" s="55"/>
      <c r="G191" s="45"/>
      <c r="H191" s="46"/>
      <c r="I191" s="46"/>
      <c r="J191" s="47"/>
      <c r="K191" s="48"/>
      <c r="L191" s="49"/>
      <c r="M191" s="50"/>
    </row>
    <row r="192" spans="2:13" s="23" customFormat="1" ht="15" customHeight="1" x14ac:dyDescent="0.25">
      <c r="B192" s="350"/>
      <c r="C192" s="42" t="s">
        <v>104</v>
      </c>
      <c r="D192" s="43" t="s">
        <v>184</v>
      </c>
      <c r="E192" s="44"/>
      <c r="F192" s="43"/>
      <c r="G192" s="45"/>
      <c r="H192" s="46"/>
      <c r="I192" s="46"/>
      <c r="J192" s="47"/>
      <c r="K192" s="48"/>
      <c r="L192" s="49"/>
      <c r="M192" s="50"/>
    </row>
    <row r="193" spans="2:13" s="23" customFormat="1" ht="72" customHeight="1" x14ac:dyDescent="0.25">
      <c r="B193" s="51"/>
      <c r="C193" s="52" t="s">
        <v>273</v>
      </c>
      <c r="D193" s="52"/>
      <c r="E193" s="53"/>
      <c r="F193" s="52"/>
      <c r="G193" s="46"/>
      <c r="H193" s="46"/>
      <c r="I193" s="46"/>
      <c r="J193" s="47"/>
      <c r="K193" s="48"/>
      <c r="L193" s="49"/>
      <c r="M193" s="50"/>
    </row>
    <row r="194" spans="2:13" s="32" customFormat="1" ht="36" customHeight="1" x14ac:dyDescent="0.25">
      <c r="B194" s="24">
        <v>1.5</v>
      </c>
      <c r="C194" s="25" t="s">
        <v>55</v>
      </c>
      <c r="D194" s="25" t="s">
        <v>56</v>
      </c>
      <c r="E194" s="26">
        <v>100</v>
      </c>
      <c r="F194" s="25" t="s">
        <v>92</v>
      </c>
      <c r="G194" s="27">
        <f>SUM(G195:G222)</f>
        <v>311000000</v>
      </c>
      <c r="H194" s="27">
        <f>SUM(H195:H222)</f>
        <v>268000000</v>
      </c>
      <c r="I194" s="27">
        <f>SUM(I195:I222)</f>
        <v>43000000</v>
      </c>
      <c r="J194" s="28"/>
      <c r="K194" s="29"/>
      <c r="L194" s="30"/>
      <c r="M194" s="31"/>
    </row>
    <row r="195" spans="2:13" s="32" customFormat="1" ht="26.25" customHeight="1" x14ac:dyDescent="0.25">
      <c r="B195" s="33" t="s">
        <v>274</v>
      </c>
      <c r="C195" s="34" t="s">
        <v>275</v>
      </c>
      <c r="D195" s="34" t="s">
        <v>19</v>
      </c>
      <c r="E195" s="35">
        <v>12</v>
      </c>
      <c r="F195" s="36"/>
      <c r="G195" s="37">
        <v>49000000</v>
      </c>
      <c r="H195" s="38">
        <v>45000000</v>
      </c>
      <c r="I195" s="38">
        <f>G195-H195</f>
        <v>4000000</v>
      </c>
      <c r="J195" s="39"/>
      <c r="K195" s="40"/>
      <c r="L195" s="41"/>
      <c r="M195" s="31"/>
    </row>
    <row r="196" spans="2:13" s="23" customFormat="1" ht="28.5" customHeight="1" x14ac:dyDescent="0.25">
      <c r="B196" s="348"/>
      <c r="C196" s="42" t="s">
        <v>95</v>
      </c>
      <c r="D196" s="43" t="s">
        <v>276</v>
      </c>
      <c r="E196" s="44" t="s">
        <v>179</v>
      </c>
      <c r="F196" s="43"/>
      <c r="G196" s="45"/>
      <c r="H196" s="46"/>
      <c r="I196" s="46"/>
      <c r="J196" s="47"/>
      <c r="K196" s="48"/>
      <c r="L196" s="49"/>
      <c r="M196" s="50"/>
    </row>
    <row r="197" spans="2:13" s="23" customFormat="1" ht="14.25" customHeight="1" x14ac:dyDescent="0.25">
      <c r="B197" s="349"/>
      <c r="C197" s="42" t="s">
        <v>98</v>
      </c>
      <c r="D197" s="43" t="s">
        <v>99</v>
      </c>
      <c r="E197" s="44" t="s">
        <v>100</v>
      </c>
      <c r="F197" s="43"/>
      <c r="G197" s="45"/>
      <c r="H197" s="46"/>
      <c r="I197" s="46"/>
      <c r="J197" s="47"/>
      <c r="K197" s="48"/>
      <c r="L197" s="49"/>
      <c r="M197" s="50"/>
    </row>
    <row r="198" spans="2:13" s="23" customFormat="1" ht="28.5" customHeight="1" x14ac:dyDescent="0.25">
      <c r="B198" s="349"/>
      <c r="C198" s="42" t="s">
        <v>101</v>
      </c>
      <c r="D198" s="43" t="s">
        <v>19</v>
      </c>
      <c r="E198" s="44">
        <v>12</v>
      </c>
      <c r="F198" s="43"/>
      <c r="G198" s="45"/>
      <c r="H198" s="46"/>
      <c r="I198" s="46"/>
      <c r="J198" s="47"/>
      <c r="K198" s="48"/>
      <c r="L198" s="49"/>
      <c r="M198" s="50"/>
    </row>
    <row r="199" spans="2:13" s="23" customFormat="1" ht="24.75" customHeight="1" x14ac:dyDescent="0.25">
      <c r="B199" s="349"/>
      <c r="C199" s="42" t="s">
        <v>102</v>
      </c>
      <c r="D199" s="43" t="s">
        <v>277</v>
      </c>
      <c r="E199" s="54">
        <v>1</v>
      </c>
      <c r="F199" s="55"/>
      <c r="G199" s="45"/>
      <c r="H199" s="46"/>
      <c r="I199" s="46"/>
      <c r="J199" s="47"/>
      <c r="K199" s="48"/>
      <c r="L199" s="49"/>
      <c r="M199" s="50"/>
    </row>
    <row r="200" spans="2:13" s="23" customFormat="1" ht="15" customHeight="1" x14ac:dyDescent="0.25">
      <c r="B200" s="350"/>
      <c r="C200" s="42" t="s">
        <v>104</v>
      </c>
      <c r="D200" s="43" t="s">
        <v>184</v>
      </c>
      <c r="E200" s="44"/>
      <c r="F200" s="43"/>
      <c r="G200" s="45"/>
      <c r="H200" s="46"/>
      <c r="I200" s="46"/>
      <c r="J200" s="47"/>
      <c r="K200" s="48"/>
      <c r="L200" s="49"/>
      <c r="M200" s="50"/>
    </row>
    <row r="201" spans="2:13" s="23" customFormat="1" ht="81" customHeight="1" x14ac:dyDescent="0.25">
      <c r="B201" s="51"/>
      <c r="C201" s="52" t="s">
        <v>278</v>
      </c>
      <c r="D201" s="52"/>
      <c r="E201" s="53"/>
      <c r="F201" s="52"/>
      <c r="G201" s="46"/>
      <c r="H201" s="46"/>
      <c r="I201" s="46"/>
      <c r="J201" s="47"/>
      <c r="K201" s="48"/>
      <c r="L201" s="49"/>
      <c r="M201" s="50"/>
    </row>
    <row r="202" spans="2:13" s="32" customFormat="1" ht="69.75" customHeight="1" x14ac:dyDescent="0.25">
      <c r="B202" s="33" t="s">
        <v>279</v>
      </c>
      <c r="C202" s="34" t="s">
        <v>280</v>
      </c>
      <c r="D202" s="34" t="s">
        <v>58</v>
      </c>
      <c r="E202" s="72">
        <v>43232</v>
      </c>
      <c r="F202" s="73"/>
      <c r="G202" s="37">
        <v>10000000</v>
      </c>
      <c r="H202" s="38">
        <v>11000000</v>
      </c>
      <c r="I202" s="38">
        <f>G202-H202</f>
        <v>-1000000</v>
      </c>
      <c r="J202" s="39"/>
      <c r="K202" s="40"/>
      <c r="L202" s="41"/>
      <c r="M202" s="31"/>
    </row>
    <row r="203" spans="2:13" s="23" customFormat="1" ht="26.25" customHeight="1" x14ac:dyDescent="0.25">
      <c r="B203" s="348"/>
      <c r="C203" s="42" t="s">
        <v>95</v>
      </c>
      <c r="D203" s="43" t="s">
        <v>276</v>
      </c>
      <c r="E203" s="44" t="s">
        <v>179</v>
      </c>
      <c r="F203" s="43"/>
      <c r="G203" s="45"/>
      <c r="H203" s="46"/>
      <c r="I203" s="46"/>
      <c r="J203" s="47"/>
      <c r="K203" s="48"/>
      <c r="L203" s="49"/>
      <c r="M203" s="50"/>
    </row>
    <row r="204" spans="2:13" s="23" customFormat="1" ht="15" customHeight="1" x14ac:dyDescent="0.25">
      <c r="B204" s="349"/>
      <c r="C204" s="42" t="s">
        <v>98</v>
      </c>
      <c r="D204" s="43" t="s">
        <v>99</v>
      </c>
      <c r="E204" s="44" t="s">
        <v>100</v>
      </c>
      <c r="F204" s="43"/>
      <c r="G204" s="45"/>
      <c r="H204" s="46"/>
      <c r="I204" s="46"/>
      <c r="J204" s="47"/>
      <c r="K204" s="48"/>
      <c r="L204" s="49"/>
      <c r="M204" s="50"/>
    </row>
    <row r="205" spans="2:13" s="23" customFormat="1" ht="54.75" customHeight="1" x14ac:dyDescent="0.25">
      <c r="B205" s="349"/>
      <c r="C205" s="42" t="s">
        <v>101</v>
      </c>
      <c r="D205" s="43" t="s">
        <v>58</v>
      </c>
      <c r="E205" s="74">
        <v>43232</v>
      </c>
      <c r="F205" s="75"/>
      <c r="G205" s="45"/>
      <c r="H205" s="46"/>
      <c r="I205" s="46"/>
      <c r="J205" s="47"/>
      <c r="K205" s="48"/>
      <c r="L205" s="49"/>
      <c r="M205" s="50"/>
    </row>
    <row r="206" spans="2:13" s="23" customFormat="1" ht="25.5" customHeight="1" x14ac:dyDescent="0.25">
      <c r="B206" s="349"/>
      <c r="C206" s="42" t="s">
        <v>102</v>
      </c>
      <c r="D206" s="43" t="s">
        <v>281</v>
      </c>
      <c r="E206" s="54">
        <v>1</v>
      </c>
      <c r="F206" s="55"/>
      <c r="G206" s="45"/>
      <c r="H206" s="46"/>
      <c r="I206" s="46"/>
      <c r="J206" s="47"/>
      <c r="K206" s="48"/>
      <c r="L206" s="49"/>
      <c r="M206" s="50"/>
    </row>
    <row r="207" spans="2:13" s="23" customFormat="1" ht="15" customHeight="1" x14ac:dyDescent="0.25">
      <c r="B207" s="350"/>
      <c r="C207" s="42" t="s">
        <v>104</v>
      </c>
      <c r="D207" s="43" t="s">
        <v>184</v>
      </c>
      <c r="E207" s="44"/>
      <c r="F207" s="43"/>
      <c r="G207" s="45"/>
      <c r="H207" s="46"/>
      <c r="I207" s="46"/>
      <c r="J207" s="47"/>
      <c r="K207" s="48"/>
      <c r="L207" s="49"/>
      <c r="M207" s="50"/>
    </row>
    <row r="208" spans="2:13" s="23" customFormat="1" ht="70.5" customHeight="1" x14ac:dyDescent="0.25">
      <c r="B208" s="51"/>
      <c r="C208" s="52" t="s">
        <v>273</v>
      </c>
      <c r="D208" s="52"/>
      <c r="E208" s="53"/>
      <c r="F208" s="52"/>
      <c r="G208" s="46"/>
      <c r="H208" s="46"/>
      <c r="I208" s="46"/>
      <c r="J208" s="47"/>
      <c r="K208" s="48"/>
      <c r="L208" s="49"/>
      <c r="M208" s="50"/>
    </row>
    <row r="209" spans="2:13" s="32" customFormat="1" ht="39.75" customHeight="1" x14ac:dyDescent="0.25">
      <c r="B209" s="33" t="s">
        <v>282</v>
      </c>
      <c r="C209" s="34" t="s">
        <v>283</v>
      </c>
      <c r="D209" s="34" t="s">
        <v>57</v>
      </c>
      <c r="E209" s="35">
        <v>12</v>
      </c>
      <c r="F209" s="36"/>
      <c r="G209" s="37">
        <v>240000000</v>
      </c>
      <c r="H209" s="38">
        <v>200000000</v>
      </c>
      <c r="I209" s="38">
        <f>G209-H209</f>
        <v>40000000</v>
      </c>
      <c r="J209" s="39"/>
      <c r="K209" s="40"/>
      <c r="L209" s="41"/>
      <c r="M209" s="31"/>
    </row>
    <row r="210" spans="2:13" s="23" customFormat="1" ht="24" customHeight="1" x14ac:dyDescent="0.25">
      <c r="B210" s="348"/>
      <c r="C210" s="42" t="s">
        <v>95</v>
      </c>
      <c r="D210" s="43" t="s">
        <v>276</v>
      </c>
      <c r="E210" s="44" t="s">
        <v>179</v>
      </c>
      <c r="F210" s="43"/>
      <c r="G210" s="45"/>
      <c r="H210" s="46"/>
      <c r="I210" s="46"/>
      <c r="J210" s="47"/>
      <c r="K210" s="48"/>
      <c r="L210" s="49"/>
      <c r="M210" s="50"/>
    </row>
    <row r="211" spans="2:13" s="23" customFormat="1" ht="15" customHeight="1" x14ac:dyDescent="0.25">
      <c r="B211" s="349"/>
      <c r="C211" s="42" t="s">
        <v>98</v>
      </c>
      <c r="D211" s="43" t="s">
        <v>99</v>
      </c>
      <c r="E211" s="44" t="s">
        <v>100</v>
      </c>
      <c r="F211" s="43"/>
      <c r="G211" s="45"/>
      <c r="H211" s="46"/>
      <c r="I211" s="46"/>
      <c r="J211" s="47"/>
      <c r="K211" s="48"/>
      <c r="L211" s="49"/>
      <c r="M211" s="50"/>
    </row>
    <row r="212" spans="2:13" s="23" customFormat="1" ht="45.75" customHeight="1" x14ac:dyDescent="0.25">
      <c r="B212" s="349"/>
      <c r="C212" s="42" t="s">
        <v>101</v>
      </c>
      <c r="D212" s="43" t="s">
        <v>57</v>
      </c>
      <c r="E212" s="44">
        <v>12</v>
      </c>
      <c r="F212" s="43"/>
      <c r="G212" s="45"/>
      <c r="H212" s="46"/>
      <c r="I212" s="46"/>
      <c r="J212" s="47"/>
      <c r="K212" s="48"/>
      <c r="L212" s="49"/>
      <c r="M212" s="50"/>
    </row>
    <row r="213" spans="2:13" s="23" customFormat="1" ht="15" customHeight="1" x14ac:dyDescent="0.25">
      <c r="B213" s="349"/>
      <c r="C213" s="42" t="s">
        <v>102</v>
      </c>
      <c r="D213" s="43" t="s">
        <v>284</v>
      </c>
      <c r="E213" s="54">
        <v>1</v>
      </c>
      <c r="F213" s="55"/>
      <c r="G213" s="45"/>
      <c r="H213" s="46"/>
      <c r="I213" s="46"/>
      <c r="J213" s="47"/>
      <c r="K213" s="48"/>
      <c r="L213" s="49"/>
      <c r="M213" s="50"/>
    </row>
    <row r="214" spans="2:13" s="23" customFormat="1" ht="15" customHeight="1" x14ac:dyDescent="0.25">
      <c r="B214" s="350"/>
      <c r="C214" s="42" t="s">
        <v>104</v>
      </c>
      <c r="D214" s="43" t="s">
        <v>184</v>
      </c>
      <c r="E214" s="44"/>
      <c r="F214" s="43"/>
      <c r="G214" s="45"/>
      <c r="H214" s="46"/>
      <c r="I214" s="46"/>
      <c r="J214" s="47"/>
      <c r="K214" s="48"/>
      <c r="L214" s="49"/>
      <c r="M214" s="50"/>
    </row>
    <row r="215" spans="2:13" s="23" customFormat="1" ht="15" customHeight="1" x14ac:dyDescent="0.25">
      <c r="B215" s="51"/>
      <c r="C215" s="52" t="s">
        <v>273</v>
      </c>
      <c r="D215" s="52"/>
      <c r="E215" s="53"/>
      <c r="F215" s="52"/>
      <c r="G215" s="46"/>
      <c r="H215" s="46"/>
      <c r="I215" s="46"/>
      <c r="J215" s="47"/>
      <c r="K215" s="48"/>
      <c r="L215" s="49"/>
      <c r="M215" s="50"/>
    </row>
    <row r="216" spans="2:13" s="32" customFormat="1" ht="36.75" customHeight="1" x14ac:dyDescent="0.25">
      <c r="B216" s="33" t="s">
        <v>285</v>
      </c>
      <c r="C216" s="34" t="s">
        <v>286</v>
      </c>
      <c r="D216" s="34" t="s">
        <v>59</v>
      </c>
      <c r="E216" s="35">
        <v>1</v>
      </c>
      <c r="F216" s="36"/>
      <c r="G216" s="37">
        <v>12000000</v>
      </c>
      <c r="H216" s="38">
        <v>12000000</v>
      </c>
      <c r="I216" s="38">
        <f>G216-H216</f>
        <v>0</v>
      </c>
      <c r="J216" s="39"/>
      <c r="K216" s="40"/>
      <c r="L216" s="41"/>
      <c r="M216" s="31"/>
    </row>
    <row r="217" spans="2:13" s="23" customFormat="1" ht="31.5" customHeight="1" x14ac:dyDescent="0.25">
      <c r="B217" s="348"/>
      <c r="C217" s="42" t="s">
        <v>95</v>
      </c>
      <c r="D217" s="43" t="s">
        <v>276</v>
      </c>
      <c r="E217" s="44" t="s">
        <v>179</v>
      </c>
      <c r="F217" s="43"/>
      <c r="G217" s="45"/>
      <c r="H217" s="46"/>
      <c r="I217" s="46"/>
      <c r="J217" s="47"/>
      <c r="K217" s="48"/>
      <c r="L217" s="49"/>
      <c r="M217" s="50"/>
    </row>
    <row r="218" spans="2:13" s="23" customFormat="1" ht="15" customHeight="1" x14ac:dyDescent="0.25">
      <c r="B218" s="349"/>
      <c r="C218" s="42" t="s">
        <v>98</v>
      </c>
      <c r="D218" s="43" t="s">
        <v>99</v>
      </c>
      <c r="E218" s="44" t="s">
        <v>100</v>
      </c>
      <c r="F218" s="43"/>
      <c r="G218" s="45"/>
      <c r="H218" s="46"/>
      <c r="I218" s="46"/>
      <c r="J218" s="47"/>
      <c r="K218" s="48"/>
      <c r="L218" s="49"/>
      <c r="M218" s="50"/>
    </row>
    <row r="219" spans="2:13" s="23" customFormat="1" ht="38.25" customHeight="1" x14ac:dyDescent="0.25">
      <c r="B219" s="349"/>
      <c r="C219" s="42" t="s">
        <v>101</v>
      </c>
      <c r="D219" s="43" t="s">
        <v>59</v>
      </c>
      <c r="E219" s="44">
        <v>1</v>
      </c>
      <c r="F219" s="43"/>
      <c r="G219" s="45"/>
      <c r="H219" s="46"/>
      <c r="I219" s="46"/>
      <c r="J219" s="47"/>
      <c r="K219" s="48"/>
      <c r="L219" s="49"/>
      <c r="M219" s="50"/>
    </row>
    <row r="220" spans="2:13" s="23" customFormat="1" ht="30" customHeight="1" x14ac:dyDescent="0.25">
      <c r="B220" s="349"/>
      <c r="C220" s="42" t="s">
        <v>102</v>
      </c>
      <c r="D220" s="43" t="s">
        <v>287</v>
      </c>
      <c r="E220" s="54">
        <v>1</v>
      </c>
      <c r="F220" s="55"/>
      <c r="G220" s="45"/>
      <c r="H220" s="46"/>
      <c r="I220" s="46"/>
      <c r="J220" s="47"/>
      <c r="K220" s="48"/>
      <c r="L220" s="49"/>
      <c r="M220" s="50"/>
    </row>
    <row r="221" spans="2:13" s="23" customFormat="1" ht="15" customHeight="1" x14ac:dyDescent="0.25">
      <c r="B221" s="350"/>
      <c r="C221" s="42" t="s">
        <v>104</v>
      </c>
      <c r="D221" s="43" t="s">
        <v>184</v>
      </c>
      <c r="E221" s="44"/>
      <c r="F221" s="43"/>
      <c r="G221" s="45"/>
      <c r="H221" s="46"/>
      <c r="I221" s="46"/>
      <c r="J221" s="47"/>
      <c r="K221" s="48"/>
      <c r="L221" s="49"/>
      <c r="M221" s="50"/>
    </row>
    <row r="222" spans="2:13" s="23" customFormat="1" ht="68.25" customHeight="1" x14ac:dyDescent="0.25">
      <c r="B222" s="51"/>
      <c r="C222" s="52" t="s">
        <v>273</v>
      </c>
      <c r="D222" s="52"/>
      <c r="E222" s="53"/>
      <c r="F222" s="52"/>
      <c r="G222" s="46"/>
      <c r="H222" s="46"/>
      <c r="I222" s="46"/>
      <c r="J222" s="47"/>
      <c r="K222" s="48"/>
      <c r="L222" s="49"/>
      <c r="M222" s="50"/>
    </row>
    <row r="223" spans="2:13" s="32" customFormat="1" ht="59.25" customHeight="1" x14ac:dyDescent="0.25">
      <c r="B223" s="24">
        <v>1.6</v>
      </c>
      <c r="C223" s="25" t="s">
        <v>11</v>
      </c>
      <c r="D223" s="25" t="s">
        <v>60</v>
      </c>
      <c r="E223" s="26">
        <v>54</v>
      </c>
      <c r="F223" s="25" t="s">
        <v>92</v>
      </c>
      <c r="G223" s="27">
        <f>SUM(G224:G251)</f>
        <v>2007000000</v>
      </c>
      <c r="H223" s="27">
        <f>SUM(H224:H251)</f>
        <v>580000000</v>
      </c>
      <c r="I223" s="27">
        <f>SUM(I224:I251)</f>
        <v>1427000000</v>
      </c>
      <c r="J223" s="28"/>
      <c r="K223" s="29"/>
      <c r="L223" s="30"/>
      <c r="M223" s="31"/>
    </row>
    <row r="224" spans="2:13" s="32" customFormat="1" ht="54" customHeight="1" x14ac:dyDescent="0.25">
      <c r="B224" s="33" t="s">
        <v>117</v>
      </c>
      <c r="C224" s="34" t="s">
        <v>118</v>
      </c>
      <c r="D224" s="34" t="s">
        <v>61</v>
      </c>
      <c r="E224" s="35">
        <v>1</v>
      </c>
      <c r="F224" s="36"/>
      <c r="G224" s="37">
        <v>255000000</v>
      </c>
      <c r="H224" s="38">
        <v>230000000</v>
      </c>
      <c r="I224" s="38">
        <f>G224-H224</f>
        <v>25000000</v>
      </c>
      <c r="J224" s="39"/>
      <c r="K224" s="40"/>
      <c r="L224" s="41"/>
      <c r="M224" s="31"/>
    </row>
    <row r="225" spans="2:13" s="23" customFormat="1" ht="61.5" customHeight="1" x14ac:dyDescent="0.25">
      <c r="B225" s="348"/>
      <c r="C225" s="42" t="s">
        <v>95</v>
      </c>
      <c r="D225" s="43" t="s">
        <v>96</v>
      </c>
      <c r="E225" s="44" t="s">
        <v>97</v>
      </c>
      <c r="F225" s="43"/>
      <c r="G225" s="45"/>
      <c r="H225" s="46"/>
      <c r="I225" s="46"/>
      <c r="J225" s="47"/>
      <c r="K225" s="48"/>
      <c r="L225" s="49"/>
      <c r="M225" s="50"/>
    </row>
    <row r="226" spans="2:13" s="23" customFormat="1" ht="15" customHeight="1" x14ac:dyDescent="0.25">
      <c r="B226" s="349"/>
      <c r="C226" s="42" t="s">
        <v>98</v>
      </c>
      <c r="D226" s="43" t="s">
        <v>99</v>
      </c>
      <c r="E226" s="44" t="s">
        <v>100</v>
      </c>
      <c r="F226" s="43"/>
      <c r="G226" s="45"/>
      <c r="H226" s="46"/>
      <c r="I226" s="46"/>
      <c r="J226" s="47"/>
      <c r="K226" s="48"/>
      <c r="L226" s="49"/>
      <c r="M226" s="50"/>
    </row>
    <row r="227" spans="2:13" s="23" customFormat="1" ht="57" customHeight="1" x14ac:dyDescent="0.25">
      <c r="B227" s="349"/>
      <c r="C227" s="42" t="s">
        <v>101</v>
      </c>
      <c r="D227" s="43" t="s">
        <v>61</v>
      </c>
      <c r="E227" s="44">
        <v>1</v>
      </c>
      <c r="F227" s="43"/>
      <c r="G227" s="45"/>
      <c r="H227" s="46"/>
      <c r="I227" s="46"/>
      <c r="J227" s="47"/>
      <c r="K227" s="48"/>
      <c r="L227" s="49"/>
      <c r="M227" s="50"/>
    </row>
    <row r="228" spans="2:13" s="23" customFormat="1" ht="46.5" customHeight="1" x14ac:dyDescent="0.25">
      <c r="B228" s="349"/>
      <c r="C228" s="42" t="s">
        <v>102</v>
      </c>
      <c r="D228" s="43" t="s">
        <v>119</v>
      </c>
      <c r="E228" s="54">
        <v>1</v>
      </c>
      <c r="F228" s="55"/>
      <c r="G228" s="45"/>
      <c r="H228" s="46"/>
      <c r="I228" s="46"/>
      <c r="J228" s="47"/>
      <c r="K228" s="48"/>
      <c r="L228" s="49"/>
      <c r="M228" s="50"/>
    </row>
    <row r="229" spans="2:13" s="23" customFormat="1" ht="15" customHeight="1" x14ac:dyDescent="0.25">
      <c r="B229" s="350"/>
      <c r="C229" s="42" t="s">
        <v>104</v>
      </c>
      <c r="D229" s="43" t="s">
        <v>105</v>
      </c>
      <c r="E229" s="44"/>
      <c r="F229" s="43"/>
      <c r="G229" s="45"/>
      <c r="H229" s="46"/>
      <c r="I229" s="46"/>
      <c r="J229" s="47"/>
      <c r="K229" s="48"/>
      <c r="L229" s="49"/>
      <c r="M229" s="50"/>
    </row>
    <row r="230" spans="2:13" s="23" customFormat="1" ht="67.5" customHeight="1" x14ac:dyDescent="0.25">
      <c r="B230" s="51"/>
      <c r="C230" s="52" t="s">
        <v>106</v>
      </c>
      <c r="D230" s="52"/>
      <c r="E230" s="53"/>
      <c r="F230" s="52"/>
      <c r="G230" s="46"/>
      <c r="H230" s="46"/>
      <c r="I230" s="46"/>
      <c r="J230" s="47"/>
      <c r="K230" s="48"/>
      <c r="L230" s="49"/>
      <c r="M230" s="50"/>
    </row>
    <row r="231" spans="2:13" s="32" customFormat="1" ht="62.25" customHeight="1" x14ac:dyDescent="0.25">
      <c r="B231" s="33" t="s">
        <v>93</v>
      </c>
      <c r="C231" s="34" t="s">
        <v>94</v>
      </c>
      <c r="D231" s="34" t="s">
        <v>66</v>
      </c>
      <c r="E231" s="35">
        <v>1</v>
      </c>
      <c r="F231" s="36"/>
      <c r="G231" s="37">
        <v>255000000</v>
      </c>
      <c r="H231" s="38">
        <v>150000000</v>
      </c>
      <c r="I231" s="38">
        <f>G231-H231</f>
        <v>105000000</v>
      </c>
      <c r="J231" s="39"/>
      <c r="K231" s="40"/>
      <c r="L231" s="41"/>
      <c r="M231" s="31"/>
    </row>
    <row r="232" spans="2:13" s="23" customFormat="1" ht="63" customHeight="1" x14ac:dyDescent="0.25">
      <c r="B232" s="348"/>
      <c r="C232" s="42" t="s">
        <v>95</v>
      </c>
      <c r="D232" s="43" t="s">
        <v>96</v>
      </c>
      <c r="E232" s="44" t="s">
        <v>97</v>
      </c>
      <c r="F232" s="43"/>
      <c r="G232" s="45"/>
      <c r="H232" s="46"/>
      <c r="I232" s="46"/>
      <c r="J232" s="47"/>
      <c r="K232" s="48"/>
      <c r="L232" s="49"/>
      <c r="M232" s="50"/>
    </row>
    <row r="233" spans="2:13" s="23" customFormat="1" ht="15" customHeight="1" x14ac:dyDescent="0.25">
      <c r="B233" s="349"/>
      <c r="C233" s="42" t="s">
        <v>98</v>
      </c>
      <c r="D233" s="43" t="s">
        <v>99</v>
      </c>
      <c r="E233" s="44" t="s">
        <v>100</v>
      </c>
      <c r="F233" s="43"/>
      <c r="G233" s="45"/>
      <c r="H233" s="46"/>
      <c r="I233" s="46"/>
      <c r="J233" s="47"/>
      <c r="K233" s="48"/>
      <c r="L233" s="49"/>
      <c r="M233" s="50"/>
    </row>
    <row r="234" spans="2:13" s="23" customFormat="1" ht="57" customHeight="1" x14ac:dyDescent="0.25">
      <c r="B234" s="349"/>
      <c r="C234" s="42" t="s">
        <v>101</v>
      </c>
      <c r="D234" s="43" t="s">
        <v>66</v>
      </c>
      <c r="E234" s="44">
        <v>1</v>
      </c>
      <c r="F234" s="43"/>
      <c r="G234" s="45"/>
      <c r="H234" s="46"/>
      <c r="I234" s="46"/>
      <c r="J234" s="47"/>
      <c r="K234" s="48"/>
      <c r="L234" s="49"/>
      <c r="M234" s="50"/>
    </row>
    <row r="235" spans="2:13" s="23" customFormat="1" ht="15" customHeight="1" x14ac:dyDescent="0.25">
      <c r="B235" s="349"/>
      <c r="C235" s="42" t="s">
        <v>102</v>
      </c>
      <c r="D235" s="43" t="s">
        <v>103</v>
      </c>
      <c r="E235" s="44" t="s">
        <v>0</v>
      </c>
      <c r="F235" s="43"/>
      <c r="G235" s="45"/>
      <c r="H235" s="46"/>
      <c r="I235" s="46"/>
      <c r="J235" s="47"/>
      <c r="K235" s="48"/>
      <c r="L235" s="49"/>
      <c r="M235" s="50"/>
    </row>
    <row r="236" spans="2:13" s="23" customFormat="1" ht="15" customHeight="1" x14ac:dyDescent="0.25">
      <c r="B236" s="350"/>
      <c r="C236" s="42" t="s">
        <v>104</v>
      </c>
      <c r="D236" s="43" t="s">
        <v>105</v>
      </c>
      <c r="E236" s="44"/>
      <c r="F236" s="43"/>
      <c r="G236" s="45"/>
      <c r="H236" s="46"/>
      <c r="I236" s="46"/>
      <c r="J236" s="47"/>
      <c r="K236" s="48"/>
      <c r="L236" s="49"/>
      <c r="M236" s="50"/>
    </row>
    <row r="237" spans="2:13" s="23" customFormat="1" ht="69" customHeight="1" x14ac:dyDescent="0.25">
      <c r="B237" s="51"/>
      <c r="C237" s="52" t="s">
        <v>106</v>
      </c>
      <c r="D237" s="52"/>
      <c r="E237" s="53"/>
      <c r="F237" s="52"/>
      <c r="G237" s="46"/>
      <c r="H237" s="46"/>
      <c r="I237" s="46"/>
      <c r="J237" s="47"/>
      <c r="K237" s="48"/>
      <c r="L237" s="49"/>
      <c r="M237" s="50"/>
    </row>
    <row r="238" spans="2:13" s="32" customFormat="1" ht="86.25" customHeight="1" x14ac:dyDescent="0.25">
      <c r="B238" s="33" t="s">
        <v>107</v>
      </c>
      <c r="C238" s="34" t="s">
        <v>108</v>
      </c>
      <c r="D238" s="34" t="s">
        <v>62</v>
      </c>
      <c r="E238" s="35" t="s">
        <v>63</v>
      </c>
      <c r="F238" s="36"/>
      <c r="G238" s="37">
        <v>860000000</v>
      </c>
      <c r="H238" s="38">
        <v>100000000</v>
      </c>
      <c r="I238" s="38">
        <f>G238-H238</f>
        <v>760000000</v>
      </c>
      <c r="J238" s="39"/>
      <c r="K238" s="40"/>
      <c r="L238" s="41"/>
      <c r="M238" s="31" t="s">
        <v>109</v>
      </c>
    </row>
    <row r="239" spans="2:13" s="23" customFormat="1" ht="56.25" customHeight="1" x14ac:dyDescent="0.25">
      <c r="B239" s="348"/>
      <c r="C239" s="42" t="s">
        <v>95</v>
      </c>
      <c r="D239" s="43" t="s">
        <v>96</v>
      </c>
      <c r="E239" s="44" t="s">
        <v>97</v>
      </c>
      <c r="F239" s="43"/>
      <c r="G239" s="45"/>
      <c r="H239" s="46"/>
      <c r="I239" s="46"/>
      <c r="J239" s="47"/>
      <c r="K239" s="48"/>
      <c r="L239" s="49"/>
      <c r="M239" s="50"/>
    </row>
    <row r="240" spans="2:13" s="23" customFormat="1" ht="15" customHeight="1" x14ac:dyDescent="0.25">
      <c r="B240" s="349"/>
      <c r="C240" s="42" t="s">
        <v>98</v>
      </c>
      <c r="D240" s="43" t="s">
        <v>99</v>
      </c>
      <c r="E240" s="44" t="s">
        <v>100</v>
      </c>
      <c r="F240" s="43"/>
      <c r="G240" s="45"/>
      <c r="H240" s="46"/>
      <c r="I240" s="46"/>
      <c r="J240" s="47"/>
      <c r="K240" s="48"/>
      <c r="L240" s="49"/>
      <c r="M240" s="50"/>
    </row>
    <row r="241" spans="2:13" s="23" customFormat="1" ht="78" customHeight="1" x14ac:dyDescent="0.25">
      <c r="B241" s="349"/>
      <c r="C241" s="42" t="s">
        <v>101</v>
      </c>
      <c r="D241" s="43" t="s">
        <v>62</v>
      </c>
      <c r="E241" s="44" t="s">
        <v>63</v>
      </c>
      <c r="F241" s="43"/>
      <c r="G241" s="45"/>
      <c r="H241" s="46"/>
      <c r="I241" s="46"/>
      <c r="J241" s="47"/>
      <c r="K241" s="48"/>
      <c r="L241" s="49"/>
      <c r="M241" s="50"/>
    </row>
    <row r="242" spans="2:13" s="23" customFormat="1" ht="44.25" customHeight="1" x14ac:dyDescent="0.25">
      <c r="B242" s="349"/>
      <c r="C242" s="42" t="s">
        <v>102</v>
      </c>
      <c r="D242" s="43" t="s">
        <v>110</v>
      </c>
      <c r="E242" s="54">
        <v>1</v>
      </c>
      <c r="F242" s="55"/>
      <c r="G242" s="45"/>
      <c r="H242" s="46"/>
      <c r="I242" s="46"/>
      <c r="J242" s="47"/>
      <c r="K242" s="48"/>
      <c r="L242" s="49"/>
      <c r="M242" s="50"/>
    </row>
    <row r="243" spans="2:13" s="23" customFormat="1" ht="33.75" customHeight="1" x14ac:dyDescent="0.25">
      <c r="B243" s="350"/>
      <c r="C243" s="42" t="s">
        <v>104</v>
      </c>
      <c r="D243" s="43" t="s">
        <v>111</v>
      </c>
      <c r="E243" s="44"/>
      <c r="F243" s="43"/>
      <c r="G243" s="45"/>
      <c r="H243" s="46"/>
      <c r="I243" s="46"/>
      <c r="J243" s="47"/>
      <c r="K243" s="48"/>
      <c r="L243" s="49"/>
      <c r="M243" s="50"/>
    </row>
    <row r="244" spans="2:13" s="23" customFormat="1" ht="69.75" customHeight="1" x14ac:dyDescent="0.25">
      <c r="B244" s="51"/>
      <c r="C244" s="52" t="s">
        <v>112</v>
      </c>
      <c r="D244" s="52"/>
      <c r="E244" s="53"/>
      <c r="F244" s="52"/>
      <c r="G244" s="46"/>
      <c r="H244" s="46"/>
      <c r="I244" s="46"/>
      <c r="J244" s="47"/>
      <c r="K244" s="48"/>
      <c r="L244" s="49"/>
      <c r="M244" s="50"/>
    </row>
    <row r="245" spans="2:13" s="32" customFormat="1" ht="96.75" customHeight="1" x14ac:dyDescent="0.25">
      <c r="B245" s="33" t="s">
        <v>113</v>
      </c>
      <c r="C245" s="34" t="s">
        <v>114</v>
      </c>
      <c r="D245" s="34" t="s">
        <v>64</v>
      </c>
      <c r="E245" s="35" t="s">
        <v>65</v>
      </c>
      <c r="F245" s="36"/>
      <c r="G245" s="37">
        <v>637000000</v>
      </c>
      <c r="H245" s="38">
        <v>100000000</v>
      </c>
      <c r="I245" s="38">
        <f>G245-H245</f>
        <v>537000000</v>
      </c>
      <c r="J245" s="39"/>
      <c r="K245" s="40"/>
      <c r="L245" s="41"/>
      <c r="M245" s="31"/>
    </row>
    <row r="246" spans="2:13" s="23" customFormat="1" ht="55.5" customHeight="1" x14ac:dyDescent="0.25">
      <c r="B246" s="348"/>
      <c r="C246" s="42" t="s">
        <v>95</v>
      </c>
      <c r="D246" s="43" t="s">
        <v>96</v>
      </c>
      <c r="E246" s="44" t="s">
        <v>97</v>
      </c>
      <c r="F246" s="43"/>
      <c r="G246" s="45"/>
      <c r="H246" s="46"/>
      <c r="I246" s="46"/>
      <c r="J246" s="47"/>
      <c r="K246" s="48"/>
      <c r="L246" s="49"/>
      <c r="M246" s="50"/>
    </row>
    <row r="247" spans="2:13" s="23" customFormat="1" ht="15" customHeight="1" x14ac:dyDescent="0.25">
      <c r="B247" s="349"/>
      <c r="C247" s="42" t="s">
        <v>98</v>
      </c>
      <c r="D247" s="43" t="s">
        <v>99</v>
      </c>
      <c r="E247" s="44" t="s">
        <v>100</v>
      </c>
      <c r="F247" s="43"/>
      <c r="G247" s="45"/>
      <c r="H247" s="46"/>
      <c r="I247" s="46"/>
      <c r="J247" s="47"/>
      <c r="K247" s="48"/>
      <c r="L247" s="49"/>
      <c r="M247" s="50"/>
    </row>
    <row r="248" spans="2:13" s="23" customFormat="1" ht="94.5" customHeight="1" x14ac:dyDescent="0.25">
      <c r="B248" s="349"/>
      <c r="C248" s="42" t="s">
        <v>101</v>
      </c>
      <c r="D248" s="43" t="s">
        <v>64</v>
      </c>
      <c r="E248" s="44" t="s">
        <v>65</v>
      </c>
      <c r="F248" s="43"/>
      <c r="G248" s="45"/>
      <c r="H248" s="46"/>
      <c r="I248" s="46"/>
      <c r="J248" s="47"/>
      <c r="K248" s="48"/>
      <c r="L248" s="49"/>
      <c r="M248" s="50"/>
    </row>
    <row r="249" spans="2:13" s="23" customFormat="1" ht="42.75" customHeight="1" x14ac:dyDescent="0.25">
      <c r="B249" s="349"/>
      <c r="C249" s="42" t="s">
        <v>102</v>
      </c>
      <c r="D249" s="43" t="s">
        <v>115</v>
      </c>
      <c r="E249" s="54">
        <v>1</v>
      </c>
      <c r="F249" s="55"/>
      <c r="G249" s="45"/>
      <c r="H249" s="46"/>
      <c r="I249" s="46"/>
      <c r="J249" s="47"/>
      <c r="K249" s="48"/>
      <c r="L249" s="49"/>
      <c r="M249" s="50"/>
    </row>
    <row r="250" spans="2:13" s="23" customFormat="1" ht="15" customHeight="1" x14ac:dyDescent="0.25">
      <c r="B250" s="350"/>
      <c r="C250" s="42" t="s">
        <v>104</v>
      </c>
      <c r="D250" s="43" t="s">
        <v>116</v>
      </c>
      <c r="E250" s="44"/>
      <c r="F250" s="43"/>
      <c r="G250" s="45"/>
      <c r="H250" s="46"/>
      <c r="I250" s="46"/>
      <c r="J250" s="47"/>
      <c r="K250" s="48"/>
      <c r="L250" s="49"/>
      <c r="M250" s="50"/>
    </row>
    <row r="251" spans="2:13" s="23" customFormat="1" ht="84" customHeight="1" x14ac:dyDescent="0.25">
      <c r="B251" s="51"/>
      <c r="C251" s="52" t="s">
        <v>112</v>
      </c>
      <c r="D251" s="52"/>
      <c r="E251" s="53"/>
      <c r="F251" s="52"/>
      <c r="G251" s="46"/>
      <c r="H251" s="46"/>
      <c r="I251" s="46"/>
      <c r="J251" s="47"/>
      <c r="K251" s="48"/>
      <c r="L251" s="49"/>
      <c r="M251" s="50"/>
    </row>
    <row r="252" spans="2:13" s="32" customFormat="1" ht="36" customHeight="1" x14ac:dyDescent="0.25">
      <c r="B252" s="24">
        <v>1.7</v>
      </c>
      <c r="C252" s="25" t="s">
        <v>67</v>
      </c>
      <c r="D252" s="25" t="s">
        <v>1</v>
      </c>
      <c r="E252" s="26">
        <v>54</v>
      </c>
      <c r="F252" s="25" t="s">
        <v>92</v>
      </c>
      <c r="G252" s="27">
        <f>SUM(G253:G301)</f>
        <v>5844000000</v>
      </c>
      <c r="H252" s="27">
        <f>SUM(H253:H301)</f>
        <v>2192254634</v>
      </c>
      <c r="I252" s="27">
        <f>SUM(I253:I301)</f>
        <v>3651745366</v>
      </c>
      <c r="J252" s="28"/>
      <c r="K252" s="29"/>
      <c r="L252" s="30"/>
      <c r="M252" s="31"/>
    </row>
    <row r="253" spans="2:13" s="32" customFormat="1" ht="42.75" customHeight="1" x14ac:dyDescent="0.25">
      <c r="B253" s="33" t="s">
        <v>120</v>
      </c>
      <c r="C253" s="34" t="s">
        <v>121</v>
      </c>
      <c r="D253" s="34" t="s">
        <v>72</v>
      </c>
      <c r="E253" s="35">
        <v>10</v>
      </c>
      <c r="F253" s="36"/>
      <c r="G253" s="37">
        <v>1360000000</v>
      </c>
      <c r="H253" s="38">
        <v>550000000</v>
      </c>
      <c r="I253" s="38">
        <f>G253-H253</f>
        <v>810000000</v>
      </c>
      <c r="J253" s="39"/>
      <c r="K253" s="40"/>
      <c r="L253" s="41"/>
      <c r="M253" s="31"/>
    </row>
    <row r="254" spans="2:13" s="23" customFormat="1" ht="26.25" customHeight="1" x14ac:dyDescent="0.25">
      <c r="B254" s="348"/>
      <c r="C254" s="42" t="s">
        <v>95</v>
      </c>
      <c r="D254" s="43" t="s">
        <v>122</v>
      </c>
      <c r="E254" s="44" t="s">
        <v>97</v>
      </c>
      <c r="F254" s="43"/>
      <c r="G254" s="45"/>
      <c r="H254" s="46"/>
      <c r="I254" s="46"/>
      <c r="J254" s="47"/>
      <c r="K254" s="48"/>
      <c r="L254" s="49"/>
      <c r="M254" s="50"/>
    </row>
    <row r="255" spans="2:13" s="23" customFormat="1" ht="15" customHeight="1" x14ac:dyDescent="0.25">
      <c r="B255" s="349"/>
      <c r="C255" s="42" t="s">
        <v>98</v>
      </c>
      <c r="D255" s="43" t="s">
        <v>99</v>
      </c>
      <c r="E255" s="44" t="s">
        <v>100</v>
      </c>
      <c r="F255" s="43"/>
      <c r="G255" s="45"/>
      <c r="H255" s="46"/>
      <c r="I255" s="46"/>
      <c r="J255" s="47"/>
      <c r="K255" s="48"/>
      <c r="L255" s="49"/>
      <c r="M255" s="50"/>
    </row>
    <row r="256" spans="2:13" s="23" customFormat="1" ht="42" customHeight="1" x14ac:dyDescent="0.25">
      <c r="B256" s="349"/>
      <c r="C256" s="42" t="s">
        <v>101</v>
      </c>
      <c r="D256" s="43" t="s">
        <v>72</v>
      </c>
      <c r="E256" s="44">
        <v>10</v>
      </c>
      <c r="F256" s="43"/>
      <c r="G256" s="45"/>
      <c r="H256" s="46"/>
      <c r="I256" s="46"/>
      <c r="J256" s="47"/>
      <c r="K256" s="48"/>
      <c r="L256" s="49"/>
      <c r="M256" s="50"/>
    </row>
    <row r="257" spans="2:15" s="23" customFormat="1" ht="27.75" customHeight="1" x14ac:dyDescent="0.25">
      <c r="B257" s="349"/>
      <c r="C257" s="42" t="s">
        <v>102</v>
      </c>
      <c r="D257" s="43" t="s">
        <v>123</v>
      </c>
      <c r="E257" s="54">
        <v>1</v>
      </c>
      <c r="F257" s="55"/>
      <c r="G257" s="45"/>
      <c r="H257" s="46"/>
      <c r="I257" s="46"/>
      <c r="J257" s="47"/>
      <c r="K257" s="48"/>
      <c r="L257" s="49"/>
      <c r="M257" s="50"/>
    </row>
    <row r="258" spans="2:15" s="23" customFormat="1" ht="15" customHeight="1" x14ac:dyDescent="0.25">
      <c r="B258" s="350"/>
      <c r="C258" s="42" t="s">
        <v>104</v>
      </c>
      <c r="D258" s="43" t="s">
        <v>105</v>
      </c>
      <c r="E258" s="44"/>
      <c r="F258" s="43"/>
      <c r="G258" s="45"/>
      <c r="H258" s="46"/>
      <c r="I258" s="46"/>
      <c r="J258" s="47"/>
      <c r="K258" s="48"/>
      <c r="L258" s="49"/>
      <c r="M258" s="50"/>
    </row>
    <row r="259" spans="2:15" s="23" customFormat="1" ht="63.75" customHeight="1" x14ac:dyDescent="0.25">
      <c r="B259" s="51"/>
      <c r="C259" s="52" t="s">
        <v>124</v>
      </c>
      <c r="D259" s="52"/>
      <c r="E259" s="53"/>
      <c r="F259" s="52"/>
      <c r="G259" s="46"/>
      <c r="H259" s="46"/>
      <c r="I259" s="46"/>
      <c r="J259" s="47"/>
      <c r="K259" s="48"/>
      <c r="L259" s="49"/>
      <c r="M259" s="50"/>
    </row>
    <row r="260" spans="2:15" s="32" customFormat="1" ht="33.75" customHeight="1" x14ac:dyDescent="0.25">
      <c r="B260" s="33" t="s">
        <v>125</v>
      </c>
      <c r="C260" s="34" t="s">
        <v>126</v>
      </c>
      <c r="D260" s="34" t="s">
        <v>68</v>
      </c>
      <c r="E260" s="35">
        <v>60</v>
      </c>
      <c r="F260" s="36"/>
      <c r="G260" s="37">
        <v>1633000000</v>
      </c>
      <c r="H260" s="38">
        <v>1004254634</v>
      </c>
      <c r="I260" s="38">
        <f>G260-H260</f>
        <v>628745366</v>
      </c>
      <c r="J260" s="39"/>
      <c r="K260" s="40"/>
      <c r="L260" s="41"/>
      <c r="M260" s="31"/>
      <c r="O260" s="56"/>
    </row>
    <row r="261" spans="2:15" s="23" customFormat="1" ht="24" customHeight="1" x14ac:dyDescent="0.25">
      <c r="B261" s="348"/>
      <c r="C261" s="42" t="s">
        <v>95</v>
      </c>
      <c r="D261" s="43" t="s">
        <v>122</v>
      </c>
      <c r="E261" s="44" t="s">
        <v>97</v>
      </c>
      <c r="F261" s="43"/>
      <c r="G261" s="45"/>
      <c r="H261" s="46"/>
      <c r="I261" s="46"/>
      <c r="J261" s="47"/>
      <c r="K261" s="48"/>
      <c r="L261" s="49"/>
      <c r="M261" s="50"/>
    </row>
    <row r="262" spans="2:15" s="23" customFormat="1" ht="15" customHeight="1" x14ac:dyDescent="0.25">
      <c r="B262" s="349"/>
      <c r="C262" s="42" t="s">
        <v>98</v>
      </c>
      <c r="D262" s="43" t="s">
        <v>99</v>
      </c>
      <c r="E262" s="44" t="s">
        <v>100</v>
      </c>
      <c r="F262" s="43"/>
      <c r="G262" s="45"/>
      <c r="H262" s="46"/>
      <c r="I262" s="46"/>
      <c r="J262" s="47"/>
      <c r="K262" s="48"/>
      <c r="L262" s="49"/>
      <c r="M262" s="50"/>
    </row>
    <row r="263" spans="2:15" s="23" customFormat="1" ht="26.25" customHeight="1" x14ac:dyDescent="0.25">
      <c r="B263" s="349"/>
      <c r="C263" s="42" t="s">
        <v>101</v>
      </c>
      <c r="D263" s="43" t="s">
        <v>68</v>
      </c>
      <c r="E263" s="44">
        <v>60</v>
      </c>
      <c r="F263" s="43"/>
      <c r="G263" s="45"/>
      <c r="H263" s="46"/>
      <c r="I263" s="46"/>
      <c r="J263" s="47"/>
      <c r="K263" s="48"/>
      <c r="L263" s="49"/>
      <c r="M263" s="50"/>
    </row>
    <row r="264" spans="2:15" s="23" customFormat="1" ht="24" customHeight="1" x14ac:dyDescent="0.25">
      <c r="B264" s="349"/>
      <c r="C264" s="42" t="s">
        <v>102</v>
      </c>
      <c r="D264" s="43" t="s">
        <v>127</v>
      </c>
      <c r="E264" s="54">
        <v>1</v>
      </c>
      <c r="F264" s="55"/>
      <c r="G264" s="45"/>
      <c r="H264" s="46"/>
      <c r="I264" s="46"/>
      <c r="J264" s="47"/>
      <c r="K264" s="48"/>
      <c r="L264" s="49"/>
      <c r="M264" s="50"/>
    </row>
    <row r="265" spans="2:15" s="23" customFormat="1" ht="15" customHeight="1" x14ac:dyDescent="0.25">
      <c r="B265" s="350"/>
      <c r="C265" s="42" t="s">
        <v>104</v>
      </c>
      <c r="D265" s="43" t="s">
        <v>128</v>
      </c>
      <c r="E265" s="44"/>
      <c r="F265" s="43"/>
      <c r="G265" s="45"/>
      <c r="H265" s="46"/>
      <c r="I265" s="46"/>
      <c r="J265" s="47"/>
      <c r="K265" s="48"/>
      <c r="L265" s="49"/>
      <c r="M265" s="50"/>
    </row>
    <row r="266" spans="2:15" s="23" customFormat="1" ht="15" customHeight="1" x14ac:dyDescent="0.25">
      <c r="B266" s="51"/>
      <c r="C266" s="52" t="s">
        <v>124</v>
      </c>
      <c r="D266" s="52"/>
      <c r="E266" s="53"/>
      <c r="F266" s="52"/>
      <c r="G266" s="46"/>
      <c r="H266" s="46"/>
      <c r="I266" s="46"/>
      <c r="J266" s="47"/>
      <c r="K266" s="48"/>
      <c r="L266" s="49"/>
      <c r="M266" s="50"/>
    </row>
    <row r="267" spans="2:15" s="32" customFormat="1" ht="36.75" customHeight="1" x14ac:dyDescent="0.25">
      <c r="B267" s="33" t="s">
        <v>129</v>
      </c>
      <c r="C267" s="34" t="s">
        <v>130</v>
      </c>
      <c r="D267" s="34" t="s">
        <v>21</v>
      </c>
      <c r="E267" s="35">
        <v>450</v>
      </c>
      <c r="F267" s="36"/>
      <c r="G267" s="37">
        <v>765000000</v>
      </c>
      <c r="H267" s="38">
        <v>35000000</v>
      </c>
      <c r="I267" s="38">
        <f>G267-H267</f>
        <v>730000000</v>
      </c>
      <c r="J267" s="39"/>
      <c r="K267" s="40"/>
      <c r="L267" s="41"/>
      <c r="M267" s="57" t="s">
        <v>131</v>
      </c>
    </row>
    <row r="268" spans="2:15" s="23" customFormat="1" ht="28.5" customHeight="1" x14ac:dyDescent="0.25">
      <c r="B268" s="348"/>
      <c r="C268" s="42" t="s">
        <v>95</v>
      </c>
      <c r="D268" s="43" t="s">
        <v>122</v>
      </c>
      <c r="E268" s="44" t="s">
        <v>97</v>
      </c>
      <c r="F268" s="43"/>
      <c r="G268" s="45"/>
      <c r="H268" s="46"/>
      <c r="I268" s="46"/>
      <c r="J268" s="47"/>
      <c r="K268" s="48"/>
      <c r="L268" s="49"/>
      <c r="M268" s="50"/>
    </row>
    <row r="269" spans="2:15" s="23" customFormat="1" ht="15" customHeight="1" x14ac:dyDescent="0.25">
      <c r="B269" s="349"/>
      <c r="C269" s="42" t="s">
        <v>98</v>
      </c>
      <c r="D269" s="43" t="s">
        <v>99</v>
      </c>
      <c r="E269" s="44" t="s">
        <v>100</v>
      </c>
      <c r="F269" s="43"/>
      <c r="G269" s="45"/>
      <c r="H269" s="46"/>
      <c r="I269" s="46"/>
      <c r="J269" s="47"/>
      <c r="K269" s="48"/>
      <c r="L269" s="49"/>
      <c r="M269" s="50"/>
    </row>
    <row r="270" spans="2:15" s="23" customFormat="1" ht="31.5" customHeight="1" x14ac:dyDescent="0.25">
      <c r="B270" s="349"/>
      <c r="C270" s="42" t="s">
        <v>101</v>
      </c>
      <c r="D270" s="43" t="s">
        <v>21</v>
      </c>
      <c r="E270" s="44">
        <v>450</v>
      </c>
      <c r="F270" s="43"/>
      <c r="G270" s="45"/>
      <c r="H270" s="46"/>
      <c r="I270" s="46"/>
      <c r="J270" s="47"/>
      <c r="K270" s="48"/>
      <c r="L270" s="49"/>
      <c r="M270" s="50"/>
    </row>
    <row r="271" spans="2:15" s="23" customFormat="1" ht="40.5" customHeight="1" x14ac:dyDescent="0.25">
      <c r="B271" s="349"/>
      <c r="C271" s="42" t="s">
        <v>102</v>
      </c>
      <c r="D271" s="43" t="s">
        <v>132</v>
      </c>
      <c r="E271" s="44" t="s">
        <v>133</v>
      </c>
      <c r="F271" s="43"/>
      <c r="G271" s="45"/>
      <c r="H271" s="46"/>
      <c r="I271" s="46"/>
      <c r="J271" s="47"/>
      <c r="K271" s="48"/>
      <c r="L271" s="49"/>
      <c r="M271" s="50"/>
    </row>
    <row r="272" spans="2:15" s="23" customFormat="1" ht="30.75" customHeight="1" x14ac:dyDescent="0.25">
      <c r="B272" s="350"/>
      <c r="C272" s="42" t="s">
        <v>104</v>
      </c>
      <c r="D272" s="43" t="s">
        <v>134</v>
      </c>
      <c r="E272" s="44"/>
      <c r="F272" s="43"/>
      <c r="G272" s="45"/>
      <c r="H272" s="46"/>
      <c r="I272" s="46"/>
      <c r="J272" s="47"/>
      <c r="K272" s="48"/>
      <c r="L272" s="49"/>
      <c r="M272" s="50"/>
    </row>
    <row r="273" spans="2:13" s="23" customFormat="1" ht="67.5" customHeight="1" x14ac:dyDescent="0.25">
      <c r="B273" s="51"/>
      <c r="C273" s="52" t="s">
        <v>124</v>
      </c>
      <c r="D273" s="52"/>
      <c r="E273" s="53"/>
      <c r="F273" s="52"/>
      <c r="G273" s="46"/>
      <c r="H273" s="46"/>
      <c r="I273" s="46"/>
      <c r="J273" s="47"/>
      <c r="K273" s="48"/>
      <c r="L273" s="49"/>
      <c r="M273" s="50"/>
    </row>
    <row r="274" spans="2:13" s="32" customFormat="1" ht="32.25" customHeight="1" x14ac:dyDescent="0.25">
      <c r="B274" s="33" t="s">
        <v>135</v>
      </c>
      <c r="C274" s="34" t="s">
        <v>136</v>
      </c>
      <c r="D274" s="34" t="s">
        <v>69</v>
      </c>
      <c r="E274" s="35">
        <v>20</v>
      </c>
      <c r="F274" s="36"/>
      <c r="G274" s="37">
        <v>388000000</v>
      </c>
      <c r="H274" s="38">
        <v>35000000</v>
      </c>
      <c r="I274" s="38">
        <f>G274-H274</f>
        <v>353000000</v>
      </c>
      <c r="J274" s="39"/>
      <c r="K274" s="40"/>
      <c r="L274" s="41"/>
      <c r="M274" s="57" t="s">
        <v>137</v>
      </c>
    </row>
    <row r="275" spans="2:13" s="23" customFormat="1" ht="27" customHeight="1" x14ac:dyDescent="0.25">
      <c r="B275" s="348"/>
      <c r="C275" s="42" t="s">
        <v>95</v>
      </c>
      <c r="D275" s="43" t="s">
        <v>122</v>
      </c>
      <c r="E275" s="44" t="s">
        <v>97</v>
      </c>
      <c r="F275" s="43"/>
      <c r="G275" s="45"/>
      <c r="H275" s="46"/>
      <c r="I275" s="46"/>
      <c r="J275" s="47"/>
      <c r="K275" s="48"/>
      <c r="L275" s="49"/>
      <c r="M275" s="50"/>
    </row>
    <row r="276" spans="2:13" s="23" customFormat="1" ht="15" customHeight="1" x14ac:dyDescent="0.25">
      <c r="B276" s="349"/>
      <c r="C276" s="42" t="s">
        <v>98</v>
      </c>
      <c r="D276" s="43" t="s">
        <v>99</v>
      </c>
      <c r="E276" s="44" t="s">
        <v>100</v>
      </c>
      <c r="F276" s="43"/>
      <c r="G276" s="45"/>
      <c r="H276" s="46"/>
      <c r="I276" s="46"/>
      <c r="J276" s="47"/>
      <c r="K276" s="48"/>
      <c r="L276" s="49"/>
      <c r="M276" s="50"/>
    </row>
    <row r="277" spans="2:13" s="23" customFormat="1" ht="34.5" customHeight="1" x14ac:dyDescent="0.25">
      <c r="B277" s="349"/>
      <c r="C277" s="42" t="s">
        <v>101</v>
      </c>
      <c r="D277" s="43" t="s">
        <v>69</v>
      </c>
      <c r="E277" s="44">
        <v>20</v>
      </c>
      <c r="F277" s="43"/>
      <c r="G277" s="45"/>
      <c r="H277" s="46"/>
      <c r="I277" s="46"/>
      <c r="J277" s="47"/>
      <c r="K277" s="48"/>
      <c r="L277" s="49"/>
      <c r="M277" s="50"/>
    </row>
    <row r="278" spans="2:13" s="23" customFormat="1" ht="33.75" customHeight="1" x14ac:dyDescent="0.25">
      <c r="B278" s="349"/>
      <c r="C278" s="42" t="s">
        <v>102</v>
      </c>
      <c r="D278" s="43" t="s">
        <v>138</v>
      </c>
      <c r="E278" s="54">
        <v>1</v>
      </c>
      <c r="F278" s="55"/>
      <c r="G278" s="45"/>
      <c r="H278" s="46"/>
      <c r="I278" s="46"/>
      <c r="J278" s="47"/>
      <c r="K278" s="48"/>
      <c r="L278" s="49"/>
      <c r="M278" s="50"/>
    </row>
    <row r="279" spans="2:13" s="23" customFormat="1" ht="15" customHeight="1" x14ac:dyDescent="0.25">
      <c r="B279" s="350"/>
      <c r="C279" s="42" t="s">
        <v>104</v>
      </c>
      <c r="D279" s="43" t="s">
        <v>139</v>
      </c>
      <c r="E279" s="44"/>
      <c r="F279" s="43"/>
      <c r="G279" s="45"/>
      <c r="H279" s="46"/>
      <c r="I279" s="46"/>
      <c r="J279" s="47"/>
      <c r="K279" s="48"/>
      <c r="L279" s="49"/>
      <c r="M279" s="50"/>
    </row>
    <row r="280" spans="2:13" s="23" customFormat="1" ht="66.75" customHeight="1" x14ac:dyDescent="0.25">
      <c r="B280" s="51"/>
      <c r="C280" s="52" t="s">
        <v>124</v>
      </c>
      <c r="D280" s="52"/>
      <c r="E280" s="53"/>
      <c r="F280" s="52"/>
      <c r="G280" s="46"/>
      <c r="H280" s="46"/>
      <c r="I280" s="46"/>
      <c r="J280" s="47"/>
      <c r="K280" s="48"/>
      <c r="L280" s="49"/>
      <c r="M280" s="50"/>
    </row>
    <row r="281" spans="2:13" s="32" customFormat="1" ht="38.25" customHeight="1" x14ac:dyDescent="0.25">
      <c r="B281" s="33" t="s">
        <v>140</v>
      </c>
      <c r="C281" s="34" t="s">
        <v>141</v>
      </c>
      <c r="D281" s="34" t="s">
        <v>71</v>
      </c>
      <c r="E281" s="35">
        <v>17</v>
      </c>
      <c r="F281" s="36"/>
      <c r="G281" s="37">
        <v>486000000</v>
      </c>
      <c r="H281" s="38">
        <v>428000000</v>
      </c>
      <c r="I281" s="38">
        <f>G281-H281</f>
        <v>58000000</v>
      </c>
      <c r="J281" s="39"/>
      <c r="K281" s="40"/>
      <c r="L281" s="41"/>
      <c r="M281" s="31"/>
    </row>
    <row r="282" spans="2:13" s="23" customFormat="1" ht="32.25" customHeight="1" x14ac:dyDescent="0.25">
      <c r="B282" s="348"/>
      <c r="C282" s="42" t="s">
        <v>95</v>
      </c>
      <c r="D282" s="43" t="s">
        <v>122</v>
      </c>
      <c r="E282" s="44" t="s">
        <v>97</v>
      </c>
      <c r="F282" s="43"/>
      <c r="G282" s="45"/>
      <c r="H282" s="46"/>
      <c r="I282" s="46"/>
      <c r="J282" s="47"/>
      <c r="K282" s="48"/>
      <c r="L282" s="49"/>
      <c r="M282" s="50"/>
    </row>
    <row r="283" spans="2:13" s="23" customFormat="1" ht="15" customHeight="1" x14ac:dyDescent="0.25">
      <c r="B283" s="349"/>
      <c r="C283" s="42" t="s">
        <v>98</v>
      </c>
      <c r="D283" s="43" t="s">
        <v>99</v>
      </c>
      <c r="E283" s="44" t="s">
        <v>100</v>
      </c>
      <c r="F283" s="43"/>
      <c r="G283" s="45"/>
      <c r="H283" s="46"/>
      <c r="I283" s="46"/>
      <c r="J283" s="47"/>
      <c r="K283" s="48"/>
      <c r="L283" s="49"/>
      <c r="M283" s="50"/>
    </row>
    <row r="284" spans="2:13" s="23" customFormat="1" ht="34.5" customHeight="1" x14ac:dyDescent="0.25">
      <c r="B284" s="349"/>
      <c r="C284" s="42" t="s">
        <v>101</v>
      </c>
      <c r="D284" s="43" t="s">
        <v>71</v>
      </c>
      <c r="E284" s="44">
        <v>17</v>
      </c>
      <c r="F284" s="43"/>
      <c r="G284" s="45"/>
      <c r="H284" s="46"/>
      <c r="I284" s="46"/>
      <c r="J284" s="47"/>
      <c r="K284" s="48"/>
      <c r="L284" s="49"/>
      <c r="M284" s="50"/>
    </row>
    <row r="285" spans="2:13" s="23" customFormat="1" ht="27.75" customHeight="1" x14ac:dyDescent="0.25">
      <c r="B285" s="349"/>
      <c r="C285" s="42" t="s">
        <v>102</v>
      </c>
      <c r="D285" s="43" t="s">
        <v>142</v>
      </c>
      <c r="E285" s="54">
        <v>1</v>
      </c>
      <c r="F285" s="55"/>
      <c r="G285" s="45"/>
      <c r="H285" s="46"/>
      <c r="I285" s="46"/>
      <c r="J285" s="47"/>
      <c r="K285" s="48"/>
      <c r="L285" s="49"/>
      <c r="M285" s="50"/>
    </row>
    <row r="286" spans="2:13" s="23" customFormat="1" ht="15" customHeight="1" x14ac:dyDescent="0.25">
      <c r="B286" s="350"/>
      <c r="C286" s="42" t="s">
        <v>104</v>
      </c>
      <c r="D286" s="43"/>
      <c r="E286" s="44"/>
      <c r="F286" s="43"/>
      <c r="G286" s="45"/>
      <c r="H286" s="46"/>
      <c r="I286" s="46"/>
      <c r="J286" s="47"/>
      <c r="K286" s="48"/>
      <c r="L286" s="49"/>
      <c r="M286" s="50"/>
    </row>
    <row r="287" spans="2:13" s="23" customFormat="1" ht="63.75" customHeight="1" x14ac:dyDescent="0.25">
      <c r="B287" s="51"/>
      <c r="C287" s="52" t="s">
        <v>124</v>
      </c>
      <c r="D287" s="52"/>
      <c r="E287" s="53"/>
      <c r="F287" s="52"/>
      <c r="G287" s="46"/>
      <c r="H287" s="46"/>
      <c r="I287" s="46"/>
      <c r="J287" s="47"/>
      <c r="K287" s="48"/>
      <c r="L287" s="49"/>
      <c r="M287" s="50"/>
    </row>
    <row r="288" spans="2:13" s="32" customFormat="1" ht="40.5" customHeight="1" x14ac:dyDescent="0.25">
      <c r="B288" s="33" t="s">
        <v>143</v>
      </c>
      <c r="C288" s="34" t="s">
        <v>144</v>
      </c>
      <c r="D288" s="34" t="s">
        <v>22</v>
      </c>
      <c r="E288" s="35">
        <v>200</v>
      </c>
      <c r="F288" s="36"/>
      <c r="G288" s="37">
        <v>453000000</v>
      </c>
      <c r="H288" s="38">
        <v>100000000</v>
      </c>
      <c r="I288" s="38">
        <f>G288-H288</f>
        <v>353000000</v>
      </c>
      <c r="J288" s="39"/>
      <c r="K288" s="40"/>
      <c r="L288" s="41"/>
      <c r="M288" s="31"/>
    </row>
    <row r="289" spans="2:13" s="23" customFormat="1" ht="26.25" customHeight="1" x14ac:dyDescent="0.25">
      <c r="B289" s="348"/>
      <c r="C289" s="42" t="s">
        <v>95</v>
      </c>
      <c r="D289" s="43" t="s">
        <v>122</v>
      </c>
      <c r="E289" s="44" t="s">
        <v>97</v>
      </c>
      <c r="F289" s="43"/>
      <c r="G289" s="45"/>
      <c r="H289" s="46"/>
      <c r="I289" s="46"/>
      <c r="J289" s="47"/>
      <c r="K289" s="48"/>
      <c r="L289" s="49"/>
      <c r="M289" s="50"/>
    </row>
    <row r="290" spans="2:13" s="23" customFormat="1" ht="15" customHeight="1" x14ac:dyDescent="0.25">
      <c r="B290" s="349"/>
      <c r="C290" s="42" t="s">
        <v>98</v>
      </c>
      <c r="D290" s="43" t="s">
        <v>99</v>
      </c>
      <c r="E290" s="44" t="s">
        <v>100</v>
      </c>
      <c r="F290" s="43"/>
      <c r="G290" s="45"/>
      <c r="H290" s="46"/>
      <c r="I290" s="46"/>
      <c r="J290" s="47"/>
      <c r="K290" s="48"/>
      <c r="L290" s="49"/>
      <c r="M290" s="50"/>
    </row>
    <row r="291" spans="2:13" s="23" customFormat="1" ht="40.5" customHeight="1" x14ac:dyDescent="0.25">
      <c r="B291" s="349"/>
      <c r="C291" s="42" t="s">
        <v>101</v>
      </c>
      <c r="D291" s="43" t="s">
        <v>22</v>
      </c>
      <c r="E291" s="44">
        <v>200</v>
      </c>
      <c r="F291" s="43"/>
      <c r="G291" s="45"/>
      <c r="H291" s="46"/>
      <c r="I291" s="46"/>
      <c r="J291" s="47"/>
      <c r="K291" s="48"/>
      <c r="L291" s="49"/>
      <c r="M291" s="50"/>
    </row>
    <row r="292" spans="2:13" s="23" customFormat="1" ht="26.25" customHeight="1" x14ac:dyDescent="0.25">
      <c r="B292" s="349"/>
      <c r="C292" s="42" t="s">
        <v>102</v>
      </c>
      <c r="D292" s="43" t="s">
        <v>145</v>
      </c>
      <c r="E292" s="54">
        <v>1</v>
      </c>
      <c r="F292" s="55"/>
      <c r="G292" s="45"/>
      <c r="H292" s="46"/>
      <c r="I292" s="46"/>
      <c r="J292" s="47"/>
      <c r="K292" s="48"/>
      <c r="L292" s="49"/>
      <c r="M292" s="50"/>
    </row>
    <row r="293" spans="2:13" s="23" customFormat="1" ht="15" customHeight="1" x14ac:dyDescent="0.25">
      <c r="B293" s="350"/>
      <c r="C293" s="42" t="s">
        <v>104</v>
      </c>
      <c r="D293" s="43" t="s">
        <v>146</v>
      </c>
      <c r="E293" s="44"/>
      <c r="F293" s="43"/>
      <c r="G293" s="45"/>
      <c r="H293" s="46"/>
      <c r="I293" s="46"/>
      <c r="J293" s="47"/>
      <c r="K293" s="48"/>
      <c r="L293" s="49"/>
      <c r="M293" s="50"/>
    </row>
    <row r="294" spans="2:13" s="23" customFormat="1" ht="57" customHeight="1" x14ac:dyDescent="0.25">
      <c r="B294" s="51"/>
      <c r="C294" s="52" t="s">
        <v>124</v>
      </c>
      <c r="D294" s="52"/>
      <c r="E294" s="53"/>
      <c r="F294" s="52"/>
      <c r="G294" s="46"/>
      <c r="H294" s="46"/>
      <c r="I294" s="46"/>
      <c r="J294" s="47"/>
      <c r="K294" s="48"/>
      <c r="L294" s="49"/>
      <c r="M294" s="50"/>
    </row>
    <row r="295" spans="2:13" s="32" customFormat="1" ht="38.25" customHeight="1" x14ac:dyDescent="0.25">
      <c r="B295" s="33" t="s">
        <v>147</v>
      </c>
      <c r="C295" s="34" t="s">
        <v>148</v>
      </c>
      <c r="D295" s="34" t="s">
        <v>70</v>
      </c>
      <c r="E295" s="35">
        <v>11</v>
      </c>
      <c r="F295" s="36"/>
      <c r="G295" s="37">
        <v>759000000</v>
      </c>
      <c r="H295" s="38">
        <v>40000000</v>
      </c>
      <c r="I295" s="38">
        <f>G295-H295</f>
        <v>719000000</v>
      </c>
      <c r="J295" s="39"/>
      <c r="K295" s="40"/>
      <c r="L295" s="41"/>
      <c r="M295" s="31"/>
    </row>
    <row r="296" spans="2:13" s="23" customFormat="1" ht="29.25" customHeight="1" x14ac:dyDescent="0.25">
      <c r="B296" s="348"/>
      <c r="C296" s="42" t="s">
        <v>95</v>
      </c>
      <c r="D296" s="43" t="s">
        <v>122</v>
      </c>
      <c r="E296" s="44" t="s">
        <v>97</v>
      </c>
      <c r="F296" s="43"/>
      <c r="G296" s="45"/>
      <c r="H296" s="46"/>
      <c r="I296" s="46"/>
      <c r="J296" s="47"/>
      <c r="K296" s="48"/>
      <c r="L296" s="49"/>
      <c r="M296" s="50"/>
    </row>
    <row r="297" spans="2:13" s="23" customFormat="1" ht="15" customHeight="1" x14ac:dyDescent="0.25">
      <c r="B297" s="349"/>
      <c r="C297" s="42" t="s">
        <v>98</v>
      </c>
      <c r="D297" s="43" t="s">
        <v>99</v>
      </c>
      <c r="E297" s="44" t="s">
        <v>100</v>
      </c>
      <c r="F297" s="43"/>
      <c r="G297" s="45"/>
      <c r="H297" s="46"/>
      <c r="I297" s="46"/>
      <c r="J297" s="47"/>
      <c r="K297" s="48"/>
      <c r="L297" s="49"/>
      <c r="M297" s="50"/>
    </row>
    <row r="298" spans="2:13" s="23" customFormat="1" ht="40.5" customHeight="1" x14ac:dyDescent="0.25">
      <c r="B298" s="349"/>
      <c r="C298" s="42" t="s">
        <v>101</v>
      </c>
      <c r="D298" s="43" t="s">
        <v>70</v>
      </c>
      <c r="E298" s="44">
        <v>11</v>
      </c>
      <c r="F298" s="43"/>
      <c r="G298" s="45"/>
      <c r="H298" s="46"/>
      <c r="I298" s="46"/>
      <c r="J298" s="47"/>
      <c r="K298" s="48"/>
      <c r="L298" s="49"/>
      <c r="M298" s="50"/>
    </row>
    <row r="299" spans="2:13" s="23" customFormat="1" ht="26.25" customHeight="1" x14ac:dyDescent="0.25">
      <c r="B299" s="349"/>
      <c r="C299" s="42" t="s">
        <v>102</v>
      </c>
      <c r="D299" s="43" t="s">
        <v>138</v>
      </c>
      <c r="E299" s="54">
        <v>1</v>
      </c>
      <c r="F299" s="55"/>
      <c r="G299" s="45"/>
      <c r="H299" s="46"/>
      <c r="I299" s="46"/>
      <c r="J299" s="47"/>
      <c r="K299" s="48"/>
      <c r="L299" s="49"/>
      <c r="M299" s="50"/>
    </row>
    <row r="300" spans="2:13" s="23" customFormat="1" ht="26.25" customHeight="1" x14ac:dyDescent="0.25">
      <c r="B300" s="350"/>
      <c r="C300" s="42" t="s">
        <v>104</v>
      </c>
      <c r="D300" s="43" t="s">
        <v>146</v>
      </c>
      <c r="E300" s="44"/>
      <c r="F300" s="43"/>
      <c r="G300" s="45"/>
      <c r="H300" s="46"/>
      <c r="I300" s="46"/>
      <c r="J300" s="47"/>
      <c r="K300" s="48"/>
      <c r="L300" s="49"/>
      <c r="M300" s="50"/>
    </row>
    <row r="301" spans="2:13" s="23" customFormat="1" ht="77.25" customHeight="1" x14ac:dyDescent="0.25">
      <c r="B301" s="51"/>
      <c r="C301" s="52" t="s">
        <v>124</v>
      </c>
      <c r="D301" s="52"/>
      <c r="E301" s="53"/>
      <c r="F301" s="52"/>
      <c r="G301" s="46"/>
      <c r="H301" s="46"/>
      <c r="I301" s="46"/>
      <c r="J301" s="47"/>
      <c r="K301" s="48"/>
      <c r="L301" s="49"/>
      <c r="M301" s="50"/>
    </row>
    <row r="302" spans="2:13" s="32" customFormat="1" ht="33.75" customHeight="1" x14ac:dyDescent="0.25">
      <c r="B302" s="24">
        <v>1.8</v>
      </c>
      <c r="C302" s="25" t="s">
        <v>73</v>
      </c>
      <c r="D302" s="25" t="s">
        <v>2</v>
      </c>
      <c r="E302" s="26">
        <v>74</v>
      </c>
      <c r="F302" s="25" t="s">
        <v>92</v>
      </c>
      <c r="G302" s="27">
        <f>SUM(G303:G323)</f>
        <v>935000000</v>
      </c>
      <c r="H302" s="27">
        <f>SUM(H303:H323)</f>
        <v>235000000</v>
      </c>
      <c r="I302" s="27">
        <f>SUM(I303:I323)</f>
        <v>700000000</v>
      </c>
      <c r="J302" s="28"/>
      <c r="K302" s="29"/>
      <c r="L302" s="30"/>
      <c r="M302" s="31"/>
    </row>
    <row r="303" spans="2:13" s="32" customFormat="1" ht="34.5" customHeight="1" x14ac:dyDescent="0.25">
      <c r="B303" s="33" t="s">
        <v>157</v>
      </c>
      <c r="C303" s="98" t="s">
        <v>343</v>
      </c>
      <c r="D303" s="34" t="s">
        <v>75</v>
      </c>
      <c r="E303" s="66">
        <v>0.74</v>
      </c>
      <c r="F303" s="67"/>
      <c r="G303" s="37">
        <v>425000000</v>
      </c>
      <c r="H303" s="38">
        <v>100000000</v>
      </c>
      <c r="I303" s="38">
        <f>G303-H303</f>
        <v>325000000</v>
      </c>
      <c r="J303" s="39"/>
      <c r="K303" s="40"/>
      <c r="L303" s="41"/>
      <c r="M303" s="31"/>
    </row>
    <row r="304" spans="2:13" s="23" customFormat="1" ht="28.5" customHeight="1" x14ac:dyDescent="0.25">
      <c r="B304" s="348"/>
      <c r="C304" s="42" t="s">
        <v>95</v>
      </c>
      <c r="D304" s="43" t="s">
        <v>158</v>
      </c>
      <c r="E304" s="44" t="s">
        <v>152</v>
      </c>
      <c r="F304" s="43"/>
      <c r="G304" s="45"/>
      <c r="H304" s="46"/>
      <c r="I304" s="46"/>
      <c r="J304" s="47"/>
      <c r="K304" s="48"/>
      <c r="L304" s="49"/>
      <c r="M304" s="50"/>
    </row>
    <row r="305" spans="2:13" s="23" customFormat="1" ht="15" customHeight="1" x14ac:dyDescent="0.25">
      <c r="B305" s="349"/>
      <c r="C305" s="42" t="s">
        <v>98</v>
      </c>
      <c r="D305" s="43" t="s">
        <v>99</v>
      </c>
      <c r="E305" s="44" t="s">
        <v>100</v>
      </c>
      <c r="F305" s="43"/>
      <c r="G305" s="45"/>
      <c r="H305" s="46"/>
      <c r="I305" s="46"/>
      <c r="J305" s="47"/>
      <c r="K305" s="48"/>
      <c r="L305" s="49"/>
      <c r="M305" s="50"/>
    </row>
    <row r="306" spans="2:13" s="23" customFormat="1" ht="30.75" customHeight="1" x14ac:dyDescent="0.25">
      <c r="B306" s="349"/>
      <c r="C306" s="42" t="s">
        <v>101</v>
      </c>
      <c r="D306" s="43" t="s">
        <v>75</v>
      </c>
      <c r="E306" s="54">
        <v>0.74</v>
      </c>
      <c r="F306" s="55"/>
      <c r="G306" s="45"/>
      <c r="H306" s="46"/>
      <c r="I306" s="46"/>
      <c r="J306" s="47"/>
      <c r="K306" s="48"/>
      <c r="L306" s="49"/>
      <c r="M306" s="50"/>
    </row>
    <row r="307" spans="2:13" s="23" customFormat="1" ht="34.5" customHeight="1" x14ac:dyDescent="0.25">
      <c r="B307" s="349"/>
      <c r="C307" s="42" t="s">
        <v>102</v>
      </c>
      <c r="D307" s="43" t="s">
        <v>345</v>
      </c>
      <c r="E307" s="54">
        <v>1</v>
      </c>
      <c r="F307" s="55"/>
      <c r="G307" s="45"/>
      <c r="H307" s="46"/>
      <c r="I307" s="46"/>
      <c r="J307" s="47"/>
      <c r="K307" s="48"/>
      <c r="L307" s="49"/>
      <c r="M307" s="50"/>
    </row>
    <row r="308" spans="2:13" s="23" customFormat="1" ht="33" customHeight="1" x14ac:dyDescent="0.25">
      <c r="B308" s="350"/>
      <c r="C308" s="42" t="s">
        <v>104</v>
      </c>
      <c r="D308" s="43" t="s">
        <v>146</v>
      </c>
      <c r="E308" s="44"/>
      <c r="F308" s="43"/>
      <c r="G308" s="45"/>
      <c r="H308" s="46"/>
      <c r="I308" s="46"/>
      <c r="J308" s="47"/>
      <c r="K308" s="48"/>
      <c r="L308" s="49"/>
      <c r="M308" s="50"/>
    </row>
    <row r="309" spans="2:13" s="23" customFormat="1" ht="52.5" customHeight="1" x14ac:dyDescent="0.25">
      <c r="B309" s="51"/>
      <c r="C309" s="52" t="s">
        <v>124</v>
      </c>
      <c r="D309" s="52"/>
      <c r="E309" s="53"/>
      <c r="F309" s="52"/>
      <c r="G309" s="46"/>
      <c r="H309" s="46"/>
      <c r="I309" s="46"/>
      <c r="J309" s="47"/>
      <c r="K309" s="48"/>
      <c r="L309" s="49"/>
      <c r="M309" s="50"/>
    </row>
    <row r="310" spans="2:13" s="32" customFormat="1" ht="35.25" customHeight="1" x14ac:dyDescent="0.25">
      <c r="B310" s="33" t="s">
        <v>159</v>
      </c>
      <c r="C310" s="98" t="s">
        <v>346</v>
      </c>
      <c r="D310" s="34" t="s">
        <v>74</v>
      </c>
      <c r="E310" s="66">
        <v>0.74</v>
      </c>
      <c r="F310" s="67"/>
      <c r="G310" s="37">
        <v>267000000</v>
      </c>
      <c r="H310" s="38">
        <v>100000000</v>
      </c>
      <c r="I310" s="38">
        <f>G310-H310</f>
        <v>167000000</v>
      </c>
      <c r="J310" s="39"/>
      <c r="K310" s="40"/>
      <c r="L310" s="41"/>
      <c r="M310" s="31"/>
    </row>
    <row r="311" spans="2:13" s="23" customFormat="1" ht="15" customHeight="1" x14ac:dyDescent="0.25">
      <c r="B311" s="348"/>
      <c r="C311" s="42" t="s">
        <v>95</v>
      </c>
      <c r="D311" s="43" t="s">
        <v>158</v>
      </c>
      <c r="E311" s="44" t="s">
        <v>152</v>
      </c>
      <c r="F311" s="43"/>
      <c r="G311" s="45"/>
      <c r="H311" s="46"/>
      <c r="I311" s="46"/>
      <c r="J311" s="47"/>
      <c r="K311" s="48"/>
      <c r="L311" s="49"/>
      <c r="M311" s="50"/>
    </row>
    <row r="312" spans="2:13" s="23" customFormat="1" ht="15" customHeight="1" x14ac:dyDescent="0.25">
      <c r="B312" s="349"/>
      <c r="C312" s="42" t="s">
        <v>98</v>
      </c>
      <c r="D312" s="43" t="s">
        <v>99</v>
      </c>
      <c r="E312" s="44" t="s">
        <v>100</v>
      </c>
      <c r="F312" s="43"/>
      <c r="G312" s="45"/>
      <c r="H312" s="46"/>
      <c r="I312" s="46"/>
      <c r="J312" s="47"/>
      <c r="K312" s="48"/>
      <c r="L312" s="49"/>
      <c r="M312" s="50"/>
    </row>
    <row r="313" spans="2:13" s="23" customFormat="1" ht="26.25" customHeight="1" x14ac:dyDescent="0.25">
      <c r="B313" s="349"/>
      <c r="C313" s="42" t="s">
        <v>101</v>
      </c>
      <c r="D313" s="43" t="s">
        <v>74</v>
      </c>
      <c r="E313" s="54">
        <v>0.74</v>
      </c>
      <c r="F313" s="55"/>
      <c r="G313" s="45"/>
      <c r="H313" s="46"/>
      <c r="I313" s="46"/>
      <c r="J313" s="47"/>
      <c r="K313" s="48"/>
      <c r="L313" s="49"/>
      <c r="M313" s="50"/>
    </row>
    <row r="314" spans="2:13" s="23" customFormat="1" ht="27.75" customHeight="1" x14ac:dyDescent="0.25">
      <c r="B314" s="349"/>
      <c r="C314" s="42" t="s">
        <v>102</v>
      </c>
      <c r="D314" s="43" t="s">
        <v>160</v>
      </c>
      <c r="E314" s="54">
        <v>1</v>
      </c>
      <c r="F314" s="55"/>
      <c r="G314" s="45"/>
      <c r="H314" s="46"/>
      <c r="I314" s="46"/>
      <c r="J314" s="47"/>
      <c r="K314" s="48"/>
      <c r="L314" s="49"/>
      <c r="M314" s="50"/>
    </row>
    <row r="315" spans="2:13" s="23" customFormat="1" ht="15" customHeight="1" x14ac:dyDescent="0.25">
      <c r="B315" s="350"/>
      <c r="C315" s="42" t="s">
        <v>104</v>
      </c>
      <c r="D315" s="43" t="s">
        <v>161</v>
      </c>
      <c r="E315" s="44"/>
      <c r="F315" s="43"/>
      <c r="G315" s="45"/>
      <c r="H315" s="46"/>
      <c r="I315" s="46"/>
      <c r="J315" s="47"/>
      <c r="K315" s="48"/>
      <c r="L315" s="49"/>
      <c r="M315" s="50"/>
    </row>
    <row r="316" spans="2:13" s="23" customFormat="1" ht="53.25" customHeight="1" x14ac:dyDescent="0.25">
      <c r="B316" s="51"/>
      <c r="C316" s="52" t="s">
        <v>124</v>
      </c>
      <c r="D316" s="52"/>
      <c r="E316" s="53"/>
      <c r="F316" s="52"/>
      <c r="G316" s="46"/>
      <c r="H316" s="46"/>
      <c r="I316" s="46"/>
      <c r="J316" s="47"/>
      <c r="K316" s="48"/>
      <c r="L316" s="49"/>
      <c r="M316" s="50"/>
    </row>
    <row r="317" spans="2:13" s="32" customFormat="1" ht="33" customHeight="1" x14ac:dyDescent="0.25">
      <c r="B317" s="33" t="s">
        <v>162</v>
      </c>
      <c r="C317" s="34" t="s">
        <v>163</v>
      </c>
      <c r="D317" s="34" t="s">
        <v>23</v>
      </c>
      <c r="E317" s="35">
        <v>74</v>
      </c>
      <c r="F317" s="36"/>
      <c r="G317" s="37">
        <v>243000000</v>
      </c>
      <c r="H317" s="38">
        <v>35000000</v>
      </c>
      <c r="I317" s="38">
        <f>G317-H317</f>
        <v>208000000</v>
      </c>
      <c r="J317" s="39"/>
      <c r="K317" s="40"/>
      <c r="L317" s="41"/>
      <c r="M317" s="57" t="s">
        <v>137</v>
      </c>
    </row>
    <row r="318" spans="2:13" s="23" customFormat="1" ht="15" customHeight="1" x14ac:dyDescent="0.25">
      <c r="B318" s="348"/>
      <c r="C318" s="42" t="s">
        <v>95</v>
      </c>
      <c r="D318" s="43" t="s">
        <v>158</v>
      </c>
      <c r="E318" s="44" t="s">
        <v>152</v>
      </c>
      <c r="F318" s="43"/>
      <c r="G318" s="45"/>
      <c r="H318" s="46"/>
      <c r="I318" s="46"/>
      <c r="J318" s="47"/>
      <c r="K318" s="48"/>
      <c r="L318" s="49"/>
      <c r="M318" s="50"/>
    </row>
    <row r="319" spans="2:13" s="23" customFormat="1" ht="15" customHeight="1" x14ac:dyDescent="0.25">
      <c r="B319" s="349"/>
      <c r="C319" s="42" t="s">
        <v>98</v>
      </c>
      <c r="D319" s="43" t="s">
        <v>99</v>
      </c>
      <c r="E319" s="44" t="s">
        <v>100</v>
      </c>
      <c r="F319" s="43"/>
      <c r="G319" s="45"/>
      <c r="H319" s="46"/>
      <c r="I319" s="46"/>
      <c r="J319" s="47"/>
      <c r="K319" s="48"/>
      <c r="L319" s="49"/>
      <c r="M319" s="50"/>
    </row>
    <row r="320" spans="2:13" s="23" customFormat="1" ht="36" customHeight="1" x14ac:dyDescent="0.25">
      <c r="B320" s="349"/>
      <c r="C320" s="42" t="s">
        <v>101</v>
      </c>
      <c r="D320" s="43" t="s">
        <v>23</v>
      </c>
      <c r="E320" s="44">
        <v>74</v>
      </c>
      <c r="F320" s="43"/>
      <c r="G320" s="45"/>
      <c r="H320" s="46"/>
      <c r="I320" s="46"/>
      <c r="J320" s="47"/>
      <c r="K320" s="48"/>
      <c r="L320" s="49"/>
      <c r="M320" s="50"/>
    </row>
    <row r="321" spans="2:13" s="23" customFormat="1" ht="44.25" customHeight="1" x14ac:dyDescent="0.25">
      <c r="B321" s="349"/>
      <c r="C321" s="42" t="s">
        <v>102</v>
      </c>
      <c r="D321" s="43" t="s">
        <v>164</v>
      </c>
      <c r="E321" s="54">
        <v>1</v>
      </c>
      <c r="F321" s="55"/>
      <c r="G321" s="45"/>
      <c r="H321" s="46"/>
      <c r="I321" s="46"/>
      <c r="J321" s="47"/>
      <c r="K321" s="48"/>
      <c r="L321" s="49"/>
      <c r="M321" s="50"/>
    </row>
    <row r="322" spans="2:13" s="23" customFormat="1" ht="15" customHeight="1" x14ac:dyDescent="0.25">
      <c r="B322" s="350"/>
      <c r="C322" s="42" t="s">
        <v>104</v>
      </c>
      <c r="D322" s="43"/>
      <c r="E322" s="44"/>
      <c r="F322" s="43"/>
      <c r="G322" s="45"/>
      <c r="H322" s="46"/>
      <c r="I322" s="46"/>
      <c r="J322" s="47"/>
      <c r="K322" s="48"/>
      <c r="L322" s="49"/>
      <c r="M322" s="50"/>
    </row>
    <row r="323" spans="2:13" s="23" customFormat="1" ht="67.5" customHeight="1" x14ac:dyDescent="0.25">
      <c r="B323" s="51"/>
      <c r="C323" s="52" t="s">
        <v>124</v>
      </c>
      <c r="D323" s="52"/>
      <c r="E323" s="53"/>
      <c r="F323" s="52"/>
      <c r="G323" s="46"/>
      <c r="H323" s="46"/>
      <c r="I323" s="46"/>
      <c r="J323" s="47"/>
      <c r="K323" s="48"/>
      <c r="L323" s="49"/>
      <c r="M323" s="50"/>
    </row>
    <row r="324" spans="2:13" s="32" customFormat="1" ht="30.75" customHeight="1" x14ac:dyDescent="0.25">
      <c r="B324" s="24">
        <v>1.9</v>
      </c>
      <c r="C324" s="25" t="s">
        <v>76</v>
      </c>
      <c r="D324" s="25" t="s">
        <v>4</v>
      </c>
      <c r="E324" s="26">
        <v>54</v>
      </c>
      <c r="F324" s="25" t="s">
        <v>92</v>
      </c>
      <c r="G324" s="27">
        <f>SUM(G325:G352)</f>
        <v>1986000000</v>
      </c>
      <c r="H324" s="27">
        <f>SUM(H325:H352)</f>
        <v>680000000</v>
      </c>
      <c r="I324" s="27">
        <f>SUM(I325:I352)</f>
        <v>1306000000</v>
      </c>
      <c r="J324" s="28"/>
      <c r="K324" s="29"/>
      <c r="L324" s="30"/>
      <c r="M324" s="31"/>
    </row>
    <row r="325" spans="2:13" s="32" customFormat="1" ht="45" customHeight="1" x14ac:dyDescent="0.25">
      <c r="B325" s="33" t="s">
        <v>165</v>
      </c>
      <c r="C325" s="34" t="s">
        <v>166</v>
      </c>
      <c r="D325" s="34" t="s">
        <v>24</v>
      </c>
      <c r="E325" s="35">
        <v>2</v>
      </c>
      <c r="F325" s="36"/>
      <c r="G325" s="37">
        <v>580000000</v>
      </c>
      <c r="H325" s="38">
        <v>580000000</v>
      </c>
      <c r="I325" s="38">
        <f>G325-H325</f>
        <v>0</v>
      </c>
      <c r="J325" s="39"/>
      <c r="K325" s="40"/>
      <c r="L325" s="41"/>
      <c r="M325" s="31"/>
    </row>
    <row r="326" spans="2:13" s="23" customFormat="1" ht="24.75" customHeight="1" x14ac:dyDescent="0.25">
      <c r="B326" s="348"/>
      <c r="C326" s="42" t="s">
        <v>95</v>
      </c>
      <c r="D326" s="43" t="s">
        <v>167</v>
      </c>
      <c r="E326" s="44" t="s">
        <v>97</v>
      </c>
      <c r="F326" s="43"/>
      <c r="G326" s="45"/>
      <c r="H326" s="46"/>
      <c r="I326" s="46"/>
      <c r="J326" s="47"/>
      <c r="K326" s="48"/>
      <c r="L326" s="49"/>
      <c r="M326" s="50"/>
    </row>
    <row r="327" spans="2:13" s="23" customFormat="1" ht="15" customHeight="1" x14ac:dyDescent="0.25">
      <c r="B327" s="349"/>
      <c r="C327" s="42" t="s">
        <v>98</v>
      </c>
      <c r="D327" s="43"/>
      <c r="E327" s="44" t="s">
        <v>100</v>
      </c>
      <c r="F327" s="43"/>
      <c r="G327" s="45"/>
      <c r="H327" s="46"/>
      <c r="I327" s="46"/>
      <c r="J327" s="47"/>
      <c r="K327" s="48"/>
      <c r="L327" s="49"/>
      <c r="M327" s="50"/>
    </row>
    <row r="328" spans="2:13" s="23" customFormat="1" ht="38.25" customHeight="1" x14ac:dyDescent="0.25">
      <c r="B328" s="349"/>
      <c r="C328" s="42" t="s">
        <v>101</v>
      </c>
      <c r="D328" s="43" t="s">
        <v>24</v>
      </c>
      <c r="E328" s="44">
        <v>2</v>
      </c>
      <c r="F328" s="43"/>
      <c r="G328" s="45"/>
      <c r="H328" s="46"/>
      <c r="I328" s="46"/>
      <c r="J328" s="47"/>
      <c r="K328" s="48"/>
      <c r="L328" s="49"/>
      <c r="M328" s="50"/>
    </row>
    <row r="329" spans="2:13" s="23" customFormat="1" ht="15" customHeight="1" x14ac:dyDescent="0.25">
      <c r="B329" s="349"/>
      <c r="C329" s="42" t="s">
        <v>102</v>
      </c>
      <c r="D329" s="43"/>
      <c r="E329" s="44"/>
      <c r="F329" s="43"/>
      <c r="G329" s="45"/>
      <c r="H329" s="46"/>
      <c r="I329" s="46"/>
      <c r="J329" s="47"/>
      <c r="K329" s="48"/>
      <c r="L329" s="49"/>
      <c r="M329" s="50"/>
    </row>
    <row r="330" spans="2:13" s="23" customFormat="1" ht="15" customHeight="1" x14ac:dyDescent="0.25">
      <c r="B330" s="350"/>
      <c r="C330" s="42" t="s">
        <v>104</v>
      </c>
      <c r="D330" s="43"/>
      <c r="E330" s="44"/>
      <c r="F330" s="43"/>
      <c r="G330" s="45"/>
      <c r="H330" s="46"/>
      <c r="I330" s="46"/>
      <c r="J330" s="47"/>
      <c r="K330" s="48"/>
      <c r="L330" s="49"/>
      <c r="M330" s="50"/>
    </row>
    <row r="331" spans="2:13" s="23" customFormat="1" ht="72.75" customHeight="1" x14ac:dyDescent="0.25">
      <c r="B331" s="51"/>
      <c r="C331" s="52" t="s">
        <v>168</v>
      </c>
      <c r="D331" s="52"/>
      <c r="E331" s="53"/>
      <c r="F331" s="52"/>
      <c r="G331" s="46"/>
      <c r="H331" s="46"/>
      <c r="I331" s="46"/>
      <c r="J331" s="47"/>
      <c r="K331" s="48"/>
      <c r="L331" s="49"/>
      <c r="M331" s="50"/>
    </row>
    <row r="332" spans="2:13" s="32" customFormat="1" ht="54.75" customHeight="1" x14ac:dyDescent="0.25">
      <c r="B332" s="33" t="s">
        <v>169</v>
      </c>
      <c r="C332" s="34" t="s">
        <v>170</v>
      </c>
      <c r="D332" s="34" t="s">
        <v>77</v>
      </c>
      <c r="E332" s="35">
        <v>2</v>
      </c>
      <c r="F332" s="36"/>
      <c r="G332" s="37">
        <v>510000000</v>
      </c>
      <c r="H332" s="38">
        <v>100000000</v>
      </c>
      <c r="I332" s="38">
        <f>G332-H332</f>
        <v>410000000</v>
      </c>
      <c r="J332" s="39"/>
      <c r="K332" s="40"/>
      <c r="L332" s="41"/>
      <c r="M332" s="31"/>
    </row>
    <row r="333" spans="2:13" s="23" customFormat="1" ht="26.25" customHeight="1" x14ac:dyDescent="0.25">
      <c r="B333" s="348"/>
      <c r="C333" s="42" t="s">
        <v>95</v>
      </c>
      <c r="D333" s="43" t="s">
        <v>167</v>
      </c>
      <c r="E333" s="44" t="s">
        <v>97</v>
      </c>
      <c r="F333" s="43"/>
      <c r="G333" s="45"/>
      <c r="H333" s="46"/>
      <c r="I333" s="46"/>
      <c r="J333" s="47"/>
      <c r="K333" s="48"/>
      <c r="L333" s="49"/>
      <c r="M333" s="50"/>
    </row>
    <row r="334" spans="2:13" s="23" customFormat="1" ht="15" customHeight="1" x14ac:dyDescent="0.25">
      <c r="B334" s="349"/>
      <c r="C334" s="42" t="s">
        <v>98</v>
      </c>
      <c r="D334" s="43"/>
      <c r="E334" s="44" t="s">
        <v>100</v>
      </c>
      <c r="F334" s="43"/>
      <c r="G334" s="45"/>
      <c r="H334" s="46"/>
      <c r="I334" s="46"/>
      <c r="J334" s="47"/>
      <c r="K334" s="48"/>
      <c r="L334" s="49"/>
      <c r="M334" s="50"/>
    </row>
    <row r="335" spans="2:13" s="23" customFormat="1" ht="58.5" customHeight="1" x14ac:dyDescent="0.25">
      <c r="B335" s="349"/>
      <c r="C335" s="42" t="s">
        <v>101</v>
      </c>
      <c r="D335" s="43" t="s">
        <v>77</v>
      </c>
      <c r="E335" s="44">
        <v>2</v>
      </c>
      <c r="F335" s="43"/>
      <c r="G335" s="45"/>
      <c r="H335" s="46"/>
      <c r="I335" s="46"/>
      <c r="J335" s="47"/>
      <c r="K335" s="48"/>
      <c r="L335" s="49"/>
      <c r="M335" s="50"/>
    </row>
    <row r="336" spans="2:13" s="23" customFormat="1" ht="15" customHeight="1" x14ac:dyDescent="0.25">
      <c r="B336" s="349"/>
      <c r="C336" s="42" t="s">
        <v>102</v>
      </c>
      <c r="D336" s="43"/>
      <c r="E336" s="44"/>
      <c r="F336" s="43"/>
      <c r="G336" s="45"/>
      <c r="H336" s="46"/>
      <c r="I336" s="46"/>
      <c r="J336" s="47"/>
      <c r="K336" s="48"/>
      <c r="L336" s="49"/>
      <c r="M336" s="50"/>
    </row>
    <row r="337" spans="2:13" s="23" customFormat="1" ht="15" customHeight="1" x14ac:dyDescent="0.25">
      <c r="B337" s="350"/>
      <c r="C337" s="42" t="s">
        <v>104</v>
      </c>
      <c r="D337" s="43"/>
      <c r="E337" s="44"/>
      <c r="F337" s="43"/>
      <c r="G337" s="45"/>
      <c r="H337" s="46"/>
      <c r="I337" s="46"/>
      <c r="J337" s="47"/>
      <c r="K337" s="48"/>
      <c r="L337" s="49"/>
      <c r="M337" s="50"/>
    </row>
    <row r="338" spans="2:13" s="23" customFormat="1" ht="65.25" customHeight="1" x14ac:dyDescent="0.25">
      <c r="B338" s="51"/>
      <c r="C338" s="52" t="s">
        <v>171</v>
      </c>
      <c r="D338" s="52"/>
      <c r="E338" s="53"/>
      <c r="F338" s="52"/>
      <c r="G338" s="46"/>
      <c r="H338" s="46"/>
      <c r="I338" s="46"/>
      <c r="J338" s="47"/>
      <c r="K338" s="48"/>
      <c r="L338" s="49"/>
      <c r="M338" s="50"/>
    </row>
    <row r="339" spans="2:13" s="32" customFormat="1" ht="35.25" customHeight="1" x14ac:dyDescent="0.25">
      <c r="B339" s="33" t="s">
        <v>172</v>
      </c>
      <c r="C339" s="34" t="s">
        <v>173</v>
      </c>
      <c r="D339" s="34" t="s">
        <v>79</v>
      </c>
      <c r="E339" s="35">
        <v>1</v>
      </c>
      <c r="F339" s="36"/>
      <c r="G339" s="37">
        <v>216000000</v>
      </c>
      <c r="H339" s="38">
        <v>0</v>
      </c>
      <c r="I339" s="38">
        <f>G339-H339</f>
        <v>216000000</v>
      </c>
      <c r="J339" s="39"/>
      <c r="K339" s="40"/>
      <c r="L339" s="41"/>
      <c r="M339" s="31"/>
    </row>
    <row r="340" spans="2:13" s="23" customFormat="1" ht="15" customHeight="1" x14ac:dyDescent="0.25">
      <c r="B340" s="348"/>
      <c r="C340" s="42" t="s">
        <v>95</v>
      </c>
      <c r="D340" s="43" t="s">
        <v>167</v>
      </c>
      <c r="E340" s="44" t="s">
        <v>97</v>
      </c>
      <c r="F340" s="43"/>
      <c r="G340" s="45"/>
      <c r="H340" s="46"/>
      <c r="I340" s="46"/>
      <c r="J340" s="47"/>
      <c r="K340" s="48"/>
      <c r="L340" s="49"/>
      <c r="M340" s="50"/>
    </row>
    <row r="341" spans="2:13" s="23" customFormat="1" ht="15" customHeight="1" x14ac:dyDescent="0.25">
      <c r="B341" s="349"/>
      <c r="C341" s="42" t="s">
        <v>98</v>
      </c>
      <c r="D341" s="43"/>
      <c r="E341" s="44" t="s">
        <v>100</v>
      </c>
      <c r="F341" s="43"/>
      <c r="G341" s="45"/>
      <c r="H341" s="46"/>
      <c r="I341" s="46"/>
      <c r="J341" s="47"/>
      <c r="K341" s="48"/>
      <c r="L341" s="49"/>
      <c r="M341" s="50"/>
    </row>
    <row r="342" spans="2:13" s="23" customFormat="1" ht="36" customHeight="1" x14ac:dyDescent="0.25">
      <c r="B342" s="349"/>
      <c r="C342" s="42" t="s">
        <v>101</v>
      </c>
      <c r="D342" s="43" t="s">
        <v>79</v>
      </c>
      <c r="E342" s="44">
        <v>1</v>
      </c>
      <c r="F342" s="43"/>
      <c r="G342" s="45"/>
      <c r="H342" s="46"/>
      <c r="I342" s="46"/>
      <c r="J342" s="47"/>
      <c r="K342" s="48"/>
      <c r="L342" s="49"/>
      <c r="M342" s="50"/>
    </row>
    <row r="343" spans="2:13" s="23" customFormat="1" ht="15" customHeight="1" x14ac:dyDescent="0.25">
      <c r="B343" s="349"/>
      <c r="C343" s="42" t="s">
        <v>102</v>
      </c>
      <c r="D343" s="43"/>
      <c r="E343" s="44"/>
      <c r="F343" s="43"/>
      <c r="G343" s="45"/>
      <c r="H343" s="46"/>
      <c r="I343" s="46"/>
      <c r="J343" s="47"/>
      <c r="K343" s="48"/>
      <c r="L343" s="49"/>
      <c r="M343" s="50"/>
    </row>
    <row r="344" spans="2:13" s="23" customFormat="1" ht="15" customHeight="1" x14ac:dyDescent="0.25">
      <c r="B344" s="350"/>
      <c r="C344" s="42" t="s">
        <v>104</v>
      </c>
      <c r="D344" s="43"/>
      <c r="E344" s="44"/>
      <c r="F344" s="43"/>
      <c r="G344" s="45"/>
      <c r="H344" s="46"/>
      <c r="I344" s="46"/>
      <c r="J344" s="47"/>
      <c r="K344" s="48"/>
      <c r="L344" s="49"/>
      <c r="M344" s="50"/>
    </row>
    <row r="345" spans="2:13" s="23" customFormat="1" ht="68.25" customHeight="1" x14ac:dyDescent="0.25">
      <c r="B345" s="51"/>
      <c r="C345" s="52" t="s">
        <v>168</v>
      </c>
      <c r="D345" s="52"/>
      <c r="E345" s="53"/>
      <c r="F345" s="52"/>
      <c r="G345" s="46"/>
      <c r="H345" s="46"/>
      <c r="I345" s="46"/>
      <c r="J345" s="47"/>
      <c r="K345" s="48"/>
      <c r="L345" s="49"/>
      <c r="M345" s="50"/>
    </row>
    <row r="346" spans="2:13" s="32" customFormat="1" ht="48" customHeight="1" x14ac:dyDescent="0.25">
      <c r="B346" s="33" t="s">
        <v>174</v>
      </c>
      <c r="C346" s="34" t="s">
        <v>175</v>
      </c>
      <c r="D346" s="34" t="s">
        <v>78</v>
      </c>
      <c r="E346" s="35">
        <v>1</v>
      </c>
      <c r="F346" s="36"/>
      <c r="G346" s="37">
        <v>680000000</v>
      </c>
      <c r="H346" s="38">
        <v>0</v>
      </c>
      <c r="I346" s="38">
        <f>G346-H346</f>
        <v>680000000</v>
      </c>
      <c r="J346" s="39"/>
      <c r="K346" s="40"/>
      <c r="L346" s="41"/>
      <c r="M346" s="31"/>
    </row>
    <row r="347" spans="2:13" s="23" customFormat="1" ht="27" customHeight="1" x14ac:dyDescent="0.25">
      <c r="B347" s="348"/>
      <c r="C347" s="42" t="s">
        <v>95</v>
      </c>
      <c r="D347" s="43" t="s">
        <v>167</v>
      </c>
      <c r="E347" s="44" t="s">
        <v>97</v>
      </c>
      <c r="F347" s="43"/>
      <c r="G347" s="45"/>
      <c r="H347" s="46"/>
      <c r="I347" s="46"/>
      <c r="J347" s="47"/>
      <c r="K347" s="48"/>
      <c r="L347" s="49"/>
      <c r="M347" s="50"/>
    </row>
    <row r="348" spans="2:13" s="23" customFormat="1" ht="15" customHeight="1" x14ac:dyDescent="0.25">
      <c r="B348" s="349"/>
      <c r="C348" s="42" t="s">
        <v>98</v>
      </c>
      <c r="D348" s="43"/>
      <c r="E348" s="44" t="s">
        <v>100</v>
      </c>
      <c r="F348" s="43"/>
      <c r="G348" s="45"/>
      <c r="H348" s="46"/>
      <c r="I348" s="46"/>
      <c r="J348" s="47"/>
      <c r="K348" s="48"/>
      <c r="L348" s="49"/>
      <c r="M348" s="50"/>
    </row>
    <row r="349" spans="2:13" s="23" customFormat="1" ht="42" customHeight="1" x14ac:dyDescent="0.25">
      <c r="B349" s="349"/>
      <c r="C349" s="42" t="s">
        <v>101</v>
      </c>
      <c r="D349" s="43" t="s">
        <v>78</v>
      </c>
      <c r="E349" s="44">
        <v>1</v>
      </c>
      <c r="F349" s="43"/>
      <c r="G349" s="45"/>
      <c r="H349" s="46"/>
      <c r="I349" s="46"/>
      <c r="J349" s="47"/>
      <c r="K349" s="48"/>
      <c r="L349" s="49"/>
      <c r="M349" s="50"/>
    </row>
    <row r="350" spans="2:13" s="23" customFormat="1" ht="15" customHeight="1" x14ac:dyDescent="0.25">
      <c r="B350" s="349"/>
      <c r="C350" s="42" t="s">
        <v>102</v>
      </c>
      <c r="D350" s="43"/>
      <c r="E350" s="44"/>
      <c r="F350" s="43"/>
      <c r="G350" s="45"/>
      <c r="H350" s="46"/>
      <c r="I350" s="46"/>
      <c r="J350" s="47"/>
      <c r="K350" s="48"/>
      <c r="L350" s="49"/>
      <c r="M350" s="50"/>
    </row>
    <row r="351" spans="2:13" s="23" customFormat="1" ht="15" customHeight="1" x14ac:dyDescent="0.25">
      <c r="B351" s="350"/>
      <c r="C351" s="42" t="s">
        <v>104</v>
      </c>
      <c r="D351" s="43"/>
      <c r="E351" s="44"/>
      <c r="F351" s="43"/>
      <c r="G351" s="45"/>
      <c r="H351" s="46"/>
      <c r="I351" s="46"/>
      <c r="J351" s="47"/>
      <c r="K351" s="48"/>
      <c r="L351" s="49"/>
      <c r="M351" s="50"/>
    </row>
    <row r="352" spans="2:13" s="23" customFormat="1" ht="80.25" customHeight="1" x14ac:dyDescent="0.25">
      <c r="B352" s="51"/>
      <c r="C352" s="52" t="s">
        <v>168</v>
      </c>
      <c r="D352" s="52"/>
      <c r="E352" s="53"/>
      <c r="F352" s="52"/>
      <c r="G352" s="46"/>
      <c r="H352" s="46"/>
      <c r="I352" s="46"/>
      <c r="J352" s="47"/>
      <c r="K352" s="48"/>
      <c r="L352" s="49"/>
      <c r="M352" s="50"/>
    </row>
    <row r="353" spans="2:13" s="32" customFormat="1" ht="27" customHeight="1" x14ac:dyDescent="0.25">
      <c r="B353" s="24">
        <v>1.1000000000000001</v>
      </c>
      <c r="C353" s="25" t="s">
        <v>12</v>
      </c>
      <c r="D353" s="25" t="s">
        <v>3</v>
      </c>
      <c r="E353" s="26">
        <v>74</v>
      </c>
      <c r="F353" s="25" t="s">
        <v>92</v>
      </c>
      <c r="G353" s="27">
        <f>SUM(G354:G367)</f>
        <v>971000000</v>
      </c>
      <c r="H353" s="27">
        <f>SUM(H354:H367)</f>
        <v>450000000</v>
      </c>
      <c r="I353" s="27">
        <f>SUM(I354:I367)</f>
        <v>521000000</v>
      </c>
      <c r="J353" s="28"/>
      <c r="K353" s="29"/>
      <c r="L353" s="30"/>
      <c r="M353" s="31"/>
    </row>
    <row r="354" spans="2:13" s="32" customFormat="1" ht="42" customHeight="1" x14ac:dyDescent="0.25">
      <c r="B354" s="33" t="s">
        <v>149</v>
      </c>
      <c r="C354" s="34" t="s">
        <v>150</v>
      </c>
      <c r="D354" s="34" t="s">
        <v>81</v>
      </c>
      <c r="E354" s="35">
        <v>20</v>
      </c>
      <c r="F354" s="36"/>
      <c r="G354" s="37">
        <v>607000000</v>
      </c>
      <c r="H354" s="38">
        <v>250000000</v>
      </c>
      <c r="I354" s="38">
        <f>G354-H354</f>
        <v>357000000</v>
      </c>
      <c r="J354" s="39"/>
      <c r="K354" s="40"/>
      <c r="L354" s="41"/>
      <c r="M354" s="31"/>
    </row>
    <row r="355" spans="2:13" s="23" customFormat="1" ht="24" customHeight="1" x14ac:dyDescent="0.25">
      <c r="B355" s="348"/>
      <c r="C355" s="42" t="s">
        <v>95</v>
      </c>
      <c r="D355" s="43" t="s">
        <v>151</v>
      </c>
      <c r="E355" s="44" t="s">
        <v>152</v>
      </c>
      <c r="F355" s="43"/>
      <c r="G355" s="45"/>
      <c r="H355" s="46"/>
      <c r="I355" s="46"/>
      <c r="J355" s="47"/>
      <c r="K355" s="48"/>
      <c r="L355" s="49"/>
      <c r="M355" s="50"/>
    </row>
    <row r="356" spans="2:13" s="23" customFormat="1" ht="15" customHeight="1" x14ac:dyDescent="0.25">
      <c r="B356" s="349"/>
      <c r="C356" s="42" t="s">
        <v>98</v>
      </c>
      <c r="D356" s="43" t="s">
        <v>99</v>
      </c>
      <c r="E356" s="44" t="s">
        <v>100</v>
      </c>
      <c r="F356" s="43"/>
      <c r="G356" s="45"/>
      <c r="H356" s="46"/>
      <c r="I356" s="46"/>
      <c r="J356" s="47"/>
      <c r="K356" s="48"/>
      <c r="L356" s="49"/>
      <c r="M356" s="50"/>
    </row>
    <row r="357" spans="2:13" s="23" customFormat="1" ht="42" customHeight="1" x14ac:dyDescent="0.25">
      <c r="B357" s="349"/>
      <c r="C357" s="42" t="s">
        <v>101</v>
      </c>
      <c r="D357" s="43" t="s">
        <v>81</v>
      </c>
      <c r="E357" s="44">
        <v>20</v>
      </c>
      <c r="F357" s="43"/>
      <c r="G357" s="45"/>
      <c r="H357" s="46"/>
      <c r="I357" s="46"/>
      <c r="J357" s="47"/>
      <c r="K357" s="48"/>
      <c r="L357" s="49"/>
      <c r="M357" s="50"/>
    </row>
    <row r="358" spans="2:13" s="23" customFormat="1" ht="26.25" customHeight="1" x14ac:dyDescent="0.25">
      <c r="B358" s="349"/>
      <c r="C358" s="42" t="s">
        <v>102</v>
      </c>
      <c r="D358" s="43" t="s">
        <v>153</v>
      </c>
      <c r="E358" s="54">
        <v>1</v>
      </c>
      <c r="F358" s="55"/>
      <c r="G358" s="45"/>
      <c r="H358" s="46"/>
      <c r="I358" s="46"/>
      <c r="J358" s="47"/>
      <c r="K358" s="48"/>
      <c r="L358" s="49"/>
      <c r="M358" s="50"/>
    </row>
    <row r="359" spans="2:13" s="23" customFormat="1" ht="26.25" customHeight="1" x14ac:dyDescent="0.25">
      <c r="B359" s="350"/>
      <c r="C359" s="42" t="s">
        <v>104</v>
      </c>
      <c r="D359" s="43" t="s">
        <v>134</v>
      </c>
      <c r="E359" s="44"/>
      <c r="F359" s="43"/>
      <c r="G359" s="45"/>
      <c r="H359" s="46"/>
      <c r="I359" s="46"/>
      <c r="J359" s="47"/>
      <c r="K359" s="48"/>
      <c r="L359" s="49"/>
      <c r="M359" s="50"/>
    </row>
    <row r="360" spans="2:13" s="23" customFormat="1" ht="68.25" customHeight="1" x14ac:dyDescent="0.25">
      <c r="B360" s="51"/>
      <c r="C360" s="52" t="s">
        <v>154</v>
      </c>
      <c r="D360" s="52"/>
      <c r="E360" s="53"/>
      <c r="F360" s="52"/>
      <c r="G360" s="46"/>
      <c r="H360" s="46"/>
      <c r="I360" s="46"/>
      <c r="J360" s="47"/>
      <c r="K360" s="48"/>
      <c r="L360" s="49"/>
      <c r="M360" s="50"/>
    </row>
    <row r="361" spans="2:13" s="32" customFormat="1" ht="52.5" customHeight="1" x14ac:dyDescent="0.25">
      <c r="B361" s="33" t="s">
        <v>155</v>
      </c>
      <c r="C361" s="34" t="s">
        <v>156</v>
      </c>
      <c r="D361" s="34" t="s">
        <v>80</v>
      </c>
      <c r="E361" s="35">
        <v>20</v>
      </c>
      <c r="F361" s="36"/>
      <c r="G361" s="37">
        <v>364000000</v>
      </c>
      <c r="H361" s="38">
        <v>200000000</v>
      </c>
      <c r="I361" s="38">
        <f>G361-H361</f>
        <v>164000000</v>
      </c>
      <c r="J361" s="39"/>
      <c r="K361" s="40"/>
      <c r="L361" s="41"/>
      <c r="M361" s="31"/>
    </row>
    <row r="362" spans="2:13" s="23" customFormat="1" ht="24" customHeight="1" x14ac:dyDescent="0.25">
      <c r="B362" s="348"/>
      <c r="C362" s="42" t="s">
        <v>95</v>
      </c>
      <c r="D362" s="43" t="s">
        <v>151</v>
      </c>
      <c r="E362" s="44" t="s">
        <v>152</v>
      </c>
      <c r="F362" s="43"/>
      <c r="G362" s="45"/>
      <c r="H362" s="46"/>
      <c r="I362" s="46"/>
      <c r="J362" s="47"/>
      <c r="K362" s="48"/>
      <c r="L362" s="49"/>
      <c r="M362" s="50"/>
    </row>
    <row r="363" spans="2:13" s="23" customFormat="1" ht="15" customHeight="1" x14ac:dyDescent="0.25">
      <c r="B363" s="349"/>
      <c r="C363" s="42" t="s">
        <v>98</v>
      </c>
      <c r="D363" s="43" t="s">
        <v>99</v>
      </c>
      <c r="E363" s="44" t="s">
        <v>100</v>
      </c>
      <c r="F363" s="43"/>
      <c r="G363" s="45"/>
      <c r="H363" s="46"/>
      <c r="I363" s="46"/>
      <c r="J363" s="47"/>
      <c r="K363" s="48"/>
      <c r="L363" s="49"/>
      <c r="M363" s="50"/>
    </row>
    <row r="364" spans="2:13" s="23" customFormat="1" ht="52.5" customHeight="1" x14ac:dyDescent="0.25">
      <c r="B364" s="349"/>
      <c r="C364" s="42" t="s">
        <v>101</v>
      </c>
      <c r="D364" s="43" t="s">
        <v>80</v>
      </c>
      <c r="E364" s="44">
        <v>20</v>
      </c>
      <c r="F364" s="43"/>
      <c r="G364" s="45"/>
      <c r="H364" s="46"/>
      <c r="I364" s="46"/>
      <c r="J364" s="47"/>
      <c r="K364" s="48"/>
      <c r="L364" s="49"/>
      <c r="M364" s="50"/>
    </row>
    <row r="365" spans="2:13" s="23" customFormat="1" ht="30" customHeight="1" x14ac:dyDescent="0.25">
      <c r="B365" s="349"/>
      <c r="C365" s="42" t="s">
        <v>102</v>
      </c>
      <c r="D365" s="43" t="s">
        <v>153</v>
      </c>
      <c r="E365" s="54">
        <v>1</v>
      </c>
      <c r="F365" s="55"/>
      <c r="G365" s="45"/>
      <c r="H365" s="46"/>
      <c r="I365" s="46"/>
      <c r="J365" s="47"/>
      <c r="K365" s="48"/>
      <c r="L365" s="49"/>
      <c r="M365" s="50"/>
    </row>
    <row r="366" spans="2:13" s="23" customFormat="1" ht="24.75" customHeight="1" x14ac:dyDescent="0.25">
      <c r="B366" s="350"/>
      <c r="C366" s="42" t="s">
        <v>104</v>
      </c>
      <c r="D366" s="43" t="s">
        <v>134</v>
      </c>
      <c r="E366" s="44"/>
      <c r="F366" s="43"/>
      <c r="G366" s="45"/>
      <c r="H366" s="46"/>
      <c r="I366" s="46"/>
      <c r="J366" s="47"/>
      <c r="K366" s="48"/>
      <c r="L366" s="49"/>
      <c r="M366" s="50"/>
    </row>
    <row r="367" spans="2:13" s="23" customFormat="1" ht="64.5" customHeight="1" thickBot="1" x14ac:dyDescent="0.3">
      <c r="B367" s="58"/>
      <c r="C367" s="59" t="s">
        <v>124</v>
      </c>
      <c r="D367" s="59"/>
      <c r="E367" s="60"/>
      <c r="F367" s="59"/>
      <c r="G367" s="61"/>
      <c r="H367" s="61"/>
      <c r="I367" s="61"/>
      <c r="J367" s="62"/>
      <c r="K367" s="63"/>
      <c r="L367" s="64"/>
      <c r="M367" s="65"/>
    </row>
    <row r="368" spans="2:13" ht="13.5" thickTop="1" x14ac:dyDescent="0.2"/>
    <row r="369" spans="8:13" ht="12" customHeight="1" x14ac:dyDescent="0.2">
      <c r="H369" s="76"/>
      <c r="I369" s="355" t="s">
        <v>341</v>
      </c>
      <c r="J369" s="355"/>
      <c r="K369" s="355"/>
      <c r="L369" s="355"/>
      <c r="M369" s="355"/>
    </row>
    <row r="370" spans="8:13" ht="11.25" customHeight="1" x14ac:dyDescent="0.25">
      <c r="I370" s="354" t="s">
        <v>9</v>
      </c>
      <c r="J370" s="354"/>
      <c r="K370" s="354"/>
      <c r="L370" s="354"/>
      <c r="M370" s="354"/>
    </row>
    <row r="371" spans="8:13" ht="15" x14ac:dyDescent="0.25">
      <c r="I371"/>
    </row>
    <row r="372" spans="8:13" ht="15" x14ac:dyDescent="0.25">
      <c r="I372"/>
    </row>
    <row r="373" spans="8:13" ht="15" x14ac:dyDescent="0.25">
      <c r="I373"/>
    </row>
    <row r="374" spans="8:13" ht="12" customHeight="1" x14ac:dyDescent="0.25">
      <c r="I374" s="354" t="s">
        <v>27</v>
      </c>
      <c r="J374" s="354"/>
      <c r="K374" s="354"/>
      <c r="L374" s="354"/>
      <c r="M374" s="354"/>
    </row>
    <row r="375" spans="8:13" ht="11.25" customHeight="1" x14ac:dyDescent="0.25">
      <c r="I375" s="354" t="s">
        <v>26</v>
      </c>
      <c r="J375" s="354"/>
      <c r="K375" s="354"/>
      <c r="L375" s="354"/>
      <c r="M375" s="354"/>
    </row>
    <row r="376" spans="8:13" ht="11.25" customHeight="1" x14ac:dyDescent="0.25">
      <c r="I376" s="354" t="s">
        <v>28</v>
      </c>
      <c r="J376" s="354"/>
      <c r="K376" s="354"/>
      <c r="L376" s="354"/>
      <c r="M376" s="354"/>
    </row>
  </sheetData>
  <mergeCells count="58">
    <mergeCell ref="I370:M370"/>
    <mergeCell ref="I374:M374"/>
    <mergeCell ref="I375:M375"/>
    <mergeCell ref="I376:M376"/>
    <mergeCell ref="B333:B337"/>
    <mergeCell ref="B340:B344"/>
    <mergeCell ref="B347:B351"/>
    <mergeCell ref="B355:B359"/>
    <mergeCell ref="B362:B366"/>
    <mergeCell ref="I369:M369"/>
    <mergeCell ref="B326:B330"/>
    <mergeCell ref="B246:B250"/>
    <mergeCell ref="B254:B258"/>
    <mergeCell ref="B261:B265"/>
    <mergeCell ref="B268:B272"/>
    <mergeCell ref="B275:B279"/>
    <mergeCell ref="B282:B286"/>
    <mergeCell ref="B289:B293"/>
    <mergeCell ref="B296:B300"/>
    <mergeCell ref="B304:B308"/>
    <mergeCell ref="B311:B315"/>
    <mergeCell ref="B318:B322"/>
    <mergeCell ref="B239:B243"/>
    <mergeCell ref="B158:B162"/>
    <mergeCell ref="B165:B169"/>
    <mergeCell ref="B172:B176"/>
    <mergeCell ref="B180:B184"/>
    <mergeCell ref="B188:B192"/>
    <mergeCell ref="B196:B200"/>
    <mergeCell ref="B203:B207"/>
    <mergeCell ref="B210:B214"/>
    <mergeCell ref="B217:B221"/>
    <mergeCell ref="B225:B229"/>
    <mergeCell ref="B232:B236"/>
    <mergeCell ref="B151:B155"/>
    <mergeCell ref="B73:B77"/>
    <mergeCell ref="B80:B84"/>
    <mergeCell ref="B87:B91"/>
    <mergeCell ref="B95:B99"/>
    <mergeCell ref="B102:B106"/>
    <mergeCell ref="B109:B113"/>
    <mergeCell ref="B116:B120"/>
    <mergeCell ref="B123:B127"/>
    <mergeCell ref="B130:B134"/>
    <mergeCell ref="B137:B141"/>
    <mergeCell ref="B144:B148"/>
    <mergeCell ref="B66:B70"/>
    <mergeCell ref="B1:G1"/>
    <mergeCell ref="B2:G2"/>
    <mergeCell ref="E6:F6"/>
    <mergeCell ref="B10:B14"/>
    <mergeCell ref="B17:B21"/>
    <mergeCell ref="B24:B28"/>
    <mergeCell ref="B31:B35"/>
    <mergeCell ref="B38:B42"/>
    <mergeCell ref="B45:B49"/>
    <mergeCell ref="B52:B56"/>
    <mergeCell ref="B59:B63"/>
  </mergeCells>
  <printOptions horizontalCentered="1"/>
  <pageMargins left="7.874015748031496E-2" right="0.11811023622047245" top="0.39370078740157483" bottom="0.39370078740157483" header="0.23622047244094491" footer="0.19685039370078741"/>
  <pageSetup paperSize="5" scale="90" orientation="landscape" horizontalDpi="4294967294"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76"/>
  <sheetViews>
    <sheetView showGridLines="0" topLeftCell="CH1" zoomScale="130" zoomScaleNormal="130" workbookViewId="0">
      <selection activeCell="M122" sqref="M122"/>
    </sheetView>
  </sheetViews>
  <sheetFormatPr defaultRowHeight="12.75" x14ac:dyDescent="0.2"/>
  <cols>
    <col min="1" max="1" width="0.7109375" style="3" customWidth="1"/>
    <col min="2" max="2" width="6.42578125" style="3" customWidth="1"/>
    <col min="3" max="3" width="51.28515625" style="3" customWidth="1"/>
    <col min="4" max="4" width="33.5703125" style="3" customWidth="1"/>
    <col min="5" max="5" width="12.42578125" style="5" customWidth="1"/>
    <col min="6" max="6" width="4.28515625" style="3" customWidth="1"/>
    <col min="7" max="7" width="14.28515625" style="1" customWidth="1"/>
    <col min="8" max="8" width="13.42578125" style="1" customWidth="1"/>
    <col min="9" max="9" width="14.42578125" style="1" customWidth="1"/>
    <col min="10" max="10" width="16" style="2" hidden="1" customWidth="1"/>
    <col min="11" max="12" width="15.5703125" style="2" hidden="1" customWidth="1"/>
    <col min="13" max="13" width="13.85546875" style="3" customWidth="1"/>
    <col min="14" max="14" width="3" style="3" customWidth="1"/>
    <col min="15" max="15" width="13.28515625" style="3" bestFit="1" customWidth="1"/>
    <col min="16" max="256" width="9.140625" style="3"/>
    <col min="257" max="257" width="0.7109375" style="3" customWidth="1"/>
    <col min="258" max="258" width="6.42578125" style="3" customWidth="1"/>
    <col min="259" max="259" width="51.28515625" style="3" customWidth="1"/>
    <col min="260" max="260" width="55.140625" style="3" customWidth="1"/>
    <col min="261" max="261" width="13.7109375" style="3" customWidth="1"/>
    <col min="262" max="262" width="4.28515625" style="3" customWidth="1"/>
    <col min="263" max="263" width="16.140625" style="3" customWidth="1"/>
    <col min="264" max="264" width="13.42578125" style="3" customWidth="1"/>
    <col min="265" max="265" width="14.42578125" style="3" customWidth="1"/>
    <col min="266" max="268" width="0" style="3" hidden="1" customWidth="1"/>
    <col min="269" max="269" width="21.42578125" style="3" customWidth="1"/>
    <col min="270" max="270" width="3" style="3" customWidth="1"/>
    <col min="271" max="271" width="13.28515625" style="3" bestFit="1" customWidth="1"/>
    <col min="272" max="512" width="9.140625" style="3"/>
    <col min="513" max="513" width="0.7109375" style="3" customWidth="1"/>
    <col min="514" max="514" width="6.42578125" style="3" customWidth="1"/>
    <col min="515" max="515" width="51.28515625" style="3" customWidth="1"/>
    <col min="516" max="516" width="55.140625" style="3" customWidth="1"/>
    <col min="517" max="517" width="13.7109375" style="3" customWidth="1"/>
    <col min="518" max="518" width="4.28515625" style="3" customWidth="1"/>
    <col min="519" max="519" width="16.140625" style="3" customWidth="1"/>
    <col min="520" max="520" width="13.42578125" style="3" customWidth="1"/>
    <col min="521" max="521" width="14.42578125" style="3" customWidth="1"/>
    <col min="522" max="524" width="0" style="3" hidden="1" customWidth="1"/>
    <col min="525" max="525" width="21.42578125" style="3" customWidth="1"/>
    <col min="526" max="526" width="3" style="3" customWidth="1"/>
    <col min="527" max="527" width="13.28515625" style="3" bestFit="1" customWidth="1"/>
    <col min="528" max="768" width="9.140625" style="3"/>
    <col min="769" max="769" width="0.7109375" style="3" customWidth="1"/>
    <col min="770" max="770" width="6.42578125" style="3" customWidth="1"/>
    <col min="771" max="771" width="51.28515625" style="3" customWidth="1"/>
    <col min="772" max="772" width="55.140625" style="3" customWidth="1"/>
    <col min="773" max="773" width="13.7109375" style="3" customWidth="1"/>
    <col min="774" max="774" width="4.28515625" style="3" customWidth="1"/>
    <col min="775" max="775" width="16.140625" style="3" customWidth="1"/>
    <col min="776" max="776" width="13.42578125" style="3" customWidth="1"/>
    <col min="777" max="777" width="14.42578125" style="3" customWidth="1"/>
    <col min="778" max="780" width="0" style="3" hidden="1" customWidth="1"/>
    <col min="781" max="781" width="21.42578125" style="3" customWidth="1"/>
    <col min="782" max="782" width="3" style="3" customWidth="1"/>
    <col min="783" max="783" width="13.28515625" style="3" bestFit="1" customWidth="1"/>
    <col min="784" max="1024" width="9.140625" style="3"/>
    <col min="1025" max="1025" width="0.7109375" style="3" customWidth="1"/>
    <col min="1026" max="1026" width="6.42578125" style="3" customWidth="1"/>
    <col min="1027" max="1027" width="51.28515625" style="3" customWidth="1"/>
    <col min="1028" max="1028" width="55.140625" style="3" customWidth="1"/>
    <col min="1029" max="1029" width="13.7109375" style="3" customWidth="1"/>
    <col min="1030" max="1030" width="4.28515625" style="3" customWidth="1"/>
    <col min="1031" max="1031" width="16.140625" style="3" customWidth="1"/>
    <col min="1032" max="1032" width="13.42578125" style="3" customWidth="1"/>
    <col min="1033" max="1033" width="14.42578125" style="3" customWidth="1"/>
    <col min="1034" max="1036" width="0" style="3" hidden="1" customWidth="1"/>
    <col min="1037" max="1037" width="21.42578125" style="3" customWidth="1"/>
    <col min="1038" max="1038" width="3" style="3" customWidth="1"/>
    <col min="1039" max="1039" width="13.28515625" style="3" bestFit="1" customWidth="1"/>
    <col min="1040" max="1280" width="9.140625" style="3"/>
    <col min="1281" max="1281" width="0.7109375" style="3" customWidth="1"/>
    <col min="1282" max="1282" width="6.42578125" style="3" customWidth="1"/>
    <col min="1283" max="1283" width="51.28515625" style="3" customWidth="1"/>
    <col min="1284" max="1284" width="55.140625" style="3" customWidth="1"/>
    <col min="1285" max="1285" width="13.7109375" style="3" customWidth="1"/>
    <col min="1286" max="1286" width="4.28515625" style="3" customWidth="1"/>
    <col min="1287" max="1287" width="16.140625" style="3" customWidth="1"/>
    <col min="1288" max="1288" width="13.42578125" style="3" customWidth="1"/>
    <col min="1289" max="1289" width="14.42578125" style="3" customWidth="1"/>
    <col min="1290" max="1292" width="0" style="3" hidden="1" customWidth="1"/>
    <col min="1293" max="1293" width="21.42578125" style="3" customWidth="1"/>
    <col min="1294" max="1294" width="3" style="3" customWidth="1"/>
    <col min="1295" max="1295" width="13.28515625" style="3" bestFit="1" customWidth="1"/>
    <col min="1296" max="1536" width="9.140625" style="3"/>
    <col min="1537" max="1537" width="0.7109375" style="3" customWidth="1"/>
    <col min="1538" max="1538" width="6.42578125" style="3" customWidth="1"/>
    <col min="1539" max="1539" width="51.28515625" style="3" customWidth="1"/>
    <col min="1540" max="1540" width="55.140625" style="3" customWidth="1"/>
    <col min="1541" max="1541" width="13.7109375" style="3" customWidth="1"/>
    <col min="1542" max="1542" width="4.28515625" style="3" customWidth="1"/>
    <col min="1543" max="1543" width="16.140625" style="3" customWidth="1"/>
    <col min="1544" max="1544" width="13.42578125" style="3" customWidth="1"/>
    <col min="1545" max="1545" width="14.42578125" style="3" customWidth="1"/>
    <col min="1546" max="1548" width="0" style="3" hidden="1" customWidth="1"/>
    <col min="1549" max="1549" width="21.42578125" style="3" customWidth="1"/>
    <col min="1550" max="1550" width="3" style="3" customWidth="1"/>
    <col min="1551" max="1551" width="13.28515625" style="3" bestFit="1" customWidth="1"/>
    <col min="1552" max="1792" width="9.140625" style="3"/>
    <col min="1793" max="1793" width="0.7109375" style="3" customWidth="1"/>
    <col min="1794" max="1794" width="6.42578125" style="3" customWidth="1"/>
    <col min="1795" max="1795" width="51.28515625" style="3" customWidth="1"/>
    <col min="1796" max="1796" width="55.140625" style="3" customWidth="1"/>
    <col min="1797" max="1797" width="13.7109375" style="3" customWidth="1"/>
    <col min="1798" max="1798" width="4.28515625" style="3" customWidth="1"/>
    <col min="1799" max="1799" width="16.140625" style="3" customWidth="1"/>
    <col min="1800" max="1800" width="13.42578125" style="3" customWidth="1"/>
    <col min="1801" max="1801" width="14.42578125" style="3" customWidth="1"/>
    <col min="1802" max="1804" width="0" style="3" hidden="1" customWidth="1"/>
    <col min="1805" max="1805" width="21.42578125" style="3" customWidth="1"/>
    <col min="1806" max="1806" width="3" style="3" customWidth="1"/>
    <col min="1807" max="1807" width="13.28515625" style="3" bestFit="1" customWidth="1"/>
    <col min="1808" max="2048" width="9.140625" style="3"/>
    <col min="2049" max="2049" width="0.7109375" style="3" customWidth="1"/>
    <col min="2050" max="2050" width="6.42578125" style="3" customWidth="1"/>
    <col min="2051" max="2051" width="51.28515625" style="3" customWidth="1"/>
    <col min="2052" max="2052" width="55.140625" style="3" customWidth="1"/>
    <col min="2053" max="2053" width="13.7109375" style="3" customWidth="1"/>
    <col min="2054" max="2054" width="4.28515625" style="3" customWidth="1"/>
    <col min="2055" max="2055" width="16.140625" style="3" customWidth="1"/>
    <col min="2056" max="2056" width="13.42578125" style="3" customWidth="1"/>
    <col min="2057" max="2057" width="14.42578125" style="3" customWidth="1"/>
    <col min="2058" max="2060" width="0" style="3" hidden="1" customWidth="1"/>
    <col min="2061" max="2061" width="21.42578125" style="3" customWidth="1"/>
    <col min="2062" max="2062" width="3" style="3" customWidth="1"/>
    <col min="2063" max="2063" width="13.28515625" style="3" bestFit="1" customWidth="1"/>
    <col min="2064" max="2304" width="9.140625" style="3"/>
    <col min="2305" max="2305" width="0.7109375" style="3" customWidth="1"/>
    <col min="2306" max="2306" width="6.42578125" style="3" customWidth="1"/>
    <col min="2307" max="2307" width="51.28515625" style="3" customWidth="1"/>
    <col min="2308" max="2308" width="55.140625" style="3" customWidth="1"/>
    <col min="2309" max="2309" width="13.7109375" style="3" customWidth="1"/>
    <col min="2310" max="2310" width="4.28515625" style="3" customWidth="1"/>
    <col min="2311" max="2311" width="16.140625" style="3" customWidth="1"/>
    <col min="2312" max="2312" width="13.42578125" style="3" customWidth="1"/>
    <col min="2313" max="2313" width="14.42578125" style="3" customWidth="1"/>
    <col min="2314" max="2316" width="0" style="3" hidden="1" customWidth="1"/>
    <col min="2317" max="2317" width="21.42578125" style="3" customWidth="1"/>
    <col min="2318" max="2318" width="3" style="3" customWidth="1"/>
    <col min="2319" max="2319" width="13.28515625" style="3" bestFit="1" customWidth="1"/>
    <col min="2320" max="2560" width="9.140625" style="3"/>
    <col min="2561" max="2561" width="0.7109375" style="3" customWidth="1"/>
    <col min="2562" max="2562" width="6.42578125" style="3" customWidth="1"/>
    <col min="2563" max="2563" width="51.28515625" style="3" customWidth="1"/>
    <col min="2564" max="2564" width="55.140625" style="3" customWidth="1"/>
    <col min="2565" max="2565" width="13.7109375" style="3" customWidth="1"/>
    <col min="2566" max="2566" width="4.28515625" style="3" customWidth="1"/>
    <col min="2567" max="2567" width="16.140625" style="3" customWidth="1"/>
    <col min="2568" max="2568" width="13.42578125" style="3" customWidth="1"/>
    <col min="2569" max="2569" width="14.42578125" style="3" customWidth="1"/>
    <col min="2570" max="2572" width="0" style="3" hidden="1" customWidth="1"/>
    <col min="2573" max="2573" width="21.42578125" style="3" customWidth="1"/>
    <col min="2574" max="2574" width="3" style="3" customWidth="1"/>
    <col min="2575" max="2575" width="13.28515625" style="3" bestFit="1" customWidth="1"/>
    <col min="2576" max="2816" width="9.140625" style="3"/>
    <col min="2817" max="2817" width="0.7109375" style="3" customWidth="1"/>
    <col min="2818" max="2818" width="6.42578125" style="3" customWidth="1"/>
    <col min="2819" max="2819" width="51.28515625" style="3" customWidth="1"/>
    <col min="2820" max="2820" width="55.140625" style="3" customWidth="1"/>
    <col min="2821" max="2821" width="13.7109375" style="3" customWidth="1"/>
    <col min="2822" max="2822" width="4.28515625" style="3" customWidth="1"/>
    <col min="2823" max="2823" width="16.140625" style="3" customWidth="1"/>
    <col min="2824" max="2824" width="13.42578125" style="3" customWidth="1"/>
    <col min="2825" max="2825" width="14.42578125" style="3" customWidth="1"/>
    <col min="2826" max="2828" width="0" style="3" hidden="1" customWidth="1"/>
    <col min="2829" max="2829" width="21.42578125" style="3" customWidth="1"/>
    <col min="2830" max="2830" width="3" style="3" customWidth="1"/>
    <col min="2831" max="2831" width="13.28515625" style="3" bestFit="1" customWidth="1"/>
    <col min="2832" max="3072" width="9.140625" style="3"/>
    <col min="3073" max="3073" width="0.7109375" style="3" customWidth="1"/>
    <col min="3074" max="3074" width="6.42578125" style="3" customWidth="1"/>
    <col min="3075" max="3075" width="51.28515625" style="3" customWidth="1"/>
    <col min="3076" max="3076" width="55.140625" style="3" customWidth="1"/>
    <col min="3077" max="3077" width="13.7109375" style="3" customWidth="1"/>
    <col min="3078" max="3078" width="4.28515625" style="3" customWidth="1"/>
    <col min="3079" max="3079" width="16.140625" style="3" customWidth="1"/>
    <col min="3080" max="3080" width="13.42578125" style="3" customWidth="1"/>
    <col min="3081" max="3081" width="14.42578125" style="3" customWidth="1"/>
    <col min="3082" max="3084" width="0" style="3" hidden="1" customWidth="1"/>
    <col min="3085" max="3085" width="21.42578125" style="3" customWidth="1"/>
    <col min="3086" max="3086" width="3" style="3" customWidth="1"/>
    <col min="3087" max="3087" width="13.28515625" style="3" bestFit="1" customWidth="1"/>
    <col min="3088" max="3328" width="9.140625" style="3"/>
    <col min="3329" max="3329" width="0.7109375" style="3" customWidth="1"/>
    <col min="3330" max="3330" width="6.42578125" style="3" customWidth="1"/>
    <col min="3331" max="3331" width="51.28515625" style="3" customWidth="1"/>
    <col min="3332" max="3332" width="55.140625" style="3" customWidth="1"/>
    <col min="3333" max="3333" width="13.7109375" style="3" customWidth="1"/>
    <col min="3334" max="3334" width="4.28515625" style="3" customWidth="1"/>
    <col min="3335" max="3335" width="16.140625" style="3" customWidth="1"/>
    <col min="3336" max="3336" width="13.42578125" style="3" customWidth="1"/>
    <col min="3337" max="3337" width="14.42578125" style="3" customWidth="1"/>
    <col min="3338" max="3340" width="0" style="3" hidden="1" customWidth="1"/>
    <col min="3341" max="3341" width="21.42578125" style="3" customWidth="1"/>
    <col min="3342" max="3342" width="3" style="3" customWidth="1"/>
    <col min="3343" max="3343" width="13.28515625" style="3" bestFit="1" customWidth="1"/>
    <col min="3344" max="3584" width="9.140625" style="3"/>
    <col min="3585" max="3585" width="0.7109375" style="3" customWidth="1"/>
    <col min="3586" max="3586" width="6.42578125" style="3" customWidth="1"/>
    <col min="3587" max="3587" width="51.28515625" style="3" customWidth="1"/>
    <col min="3588" max="3588" width="55.140625" style="3" customWidth="1"/>
    <col min="3589" max="3589" width="13.7109375" style="3" customWidth="1"/>
    <col min="3590" max="3590" width="4.28515625" style="3" customWidth="1"/>
    <col min="3591" max="3591" width="16.140625" style="3" customWidth="1"/>
    <col min="3592" max="3592" width="13.42578125" style="3" customWidth="1"/>
    <col min="3593" max="3593" width="14.42578125" style="3" customWidth="1"/>
    <col min="3594" max="3596" width="0" style="3" hidden="1" customWidth="1"/>
    <col min="3597" max="3597" width="21.42578125" style="3" customWidth="1"/>
    <col min="3598" max="3598" width="3" style="3" customWidth="1"/>
    <col min="3599" max="3599" width="13.28515625" style="3" bestFit="1" customWidth="1"/>
    <col min="3600" max="3840" width="9.140625" style="3"/>
    <col min="3841" max="3841" width="0.7109375" style="3" customWidth="1"/>
    <col min="3842" max="3842" width="6.42578125" style="3" customWidth="1"/>
    <col min="3843" max="3843" width="51.28515625" style="3" customWidth="1"/>
    <col min="3844" max="3844" width="55.140625" style="3" customWidth="1"/>
    <col min="3845" max="3845" width="13.7109375" style="3" customWidth="1"/>
    <col min="3846" max="3846" width="4.28515625" style="3" customWidth="1"/>
    <col min="3847" max="3847" width="16.140625" style="3" customWidth="1"/>
    <col min="3848" max="3848" width="13.42578125" style="3" customWidth="1"/>
    <col min="3849" max="3849" width="14.42578125" style="3" customWidth="1"/>
    <col min="3850" max="3852" width="0" style="3" hidden="1" customWidth="1"/>
    <col min="3853" max="3853" width="21.42578125" style="3" customWidth="1"/>
    <col min="3854" max="3854" width="3" style="3" customWidth="1"/>
    <col min="3855" max="3855" width="13.28515625" style="3" bestFit="1" customWidth="1"/>
    <col min="3856" max="4096" width="9.140625" style="3"/>
    <col min="4097" max="4097" width="0.7109375" style="3" customWidth="1"/>
    <col min="4098" max="4098" width="6.42578125" style="3" customWidth="1"/>
    <col min="4099" max="4099" width="51.28515625" style="3" customWidth="1"/>
    <col min="4100" max="4100" width="55.140625" style="3" customWidth="1"/>
    <col min="4101" max="4101" width="13.7109375" style="3" customWidth="1"/>
    <col min="4102" max="4102" width="4.28515625" style="3" customWidth="1"/>
    <col min="4103" max="4103" width="16.140625" style="3" customWidth="1"/>
    <col min="4104" max="4104" width="13.42578125" style="3" customWidth="1"/>
    <col min="4105" max="4105" width="14.42578125" style="3" customWidth="1"/>
    <col min="4106" max="4108" width="0" style="3" hidden="1" customWidth="1"/>
    <col min="4109" max="4109" width="21.42578125" style="3" customWidth="1"/>
    <col min="4110" max="4110" width="3" style="3" customWidth="1"/>
    <col min="4111" max="4111" width="13.28515625" style="3" bestFit="1" customWidth="1"/>
    <col min="4112" max="4352" width="9.140625" style="3"/>
    <col min="4353" max="4353" width="0.7109375" style="3" customWidth="1"/>
    <col min="4354" max="4354" width="6.42578125" style="3" customWidth="1"/>
    <col min="4355" max="4355" width="51.28515625" style="3" customWidth="1"/>
    <col min="4356" max="4356" width="55.140625" style="3" customWidth="1"/>
    <col min="4357" max="4357" width="13.7109375" style="3" customWidth="1"/>
    <col min="4358" max="4358" width="4.28515625" style="3" customWidth="1"/>
    <col min="4359" max="4359" width="16.140625" style="3" customWidth="1"/>
    <col min="4360" max="4360" width="13.42578125" style="3" customWidth="1"/>
    <col min="4361" max="4361" width="14.42578125" style="3" customWidth="1"/>
    <col min="4362" max="4364" width="0" style="3" hidden="1" customWidth="1"/>
    <col min="4365" max="4365" width="21.42578125" style="3" customWidth="1"/>
    <col min="4366" max="4366" width="3" style="3" customWidth="1"/>
    <col min="4367" max="4367" width="13.28515625" style="3" bestFit="1" customWidth="1"/>
    <col min="4368" max="4608" width="9.140625" style="3"/>
    <col min="4609" max="4609" width="0.7109375" style="3" customWidth="1"/>
    <col min="4610" max="4610" width="6.42578125" style="3" customWidth="1"/>
    <col min="4611" max="4611" width="51.28515625" style="3" customWidth="1"/>
    <col min="4612" max="4612" width="55.140625" style="3" customWidth="1"/>
    <col min="4613" max="4613" width="13.7109375" style="3" customWidth="1"/>
    <col min="4614" max="4614" width="4.28515625" style="3" customWidth="1"/>
    <col min="4615" max="4615" width="16.140625" style="3" customWidth="1"/>
    <col min="4616" max="4616" width="13.42578125" style="3" customWidth="1"/>
    <col min="4617" max="4617" width="14.42578125" style="3" customWidth="1"/>
    <col min="4618" max="4620" width="0" style="3" hidden="1" customWidth="1"/>
    <col min="4621" max="4621" width="21.42578125" style="3" customWidth="1"/>
    <col min="4622" max="4622" width="3" style="3" customWidth="1"/>
    <col min="4623" max="4623" width="13.28515625" style="3" bestFit="1" customWidth="1"/>
    <col min="4624" max="4864" width="9.140625" style="3"/>
    <col min="4865" max="4865" width="0.7109375" style="3" customWidth="1"/>
    <col min="4866" max="4866" width="6.42578125" style="3" customWidth="1"/>
    <col min="4867" max="4867" width="51.28515625" style="3" customWidth="1"/>
    <col min="4868" max="4868" width="55.140625" style="3" customWidth="1"/>
    <col min="4869" max="4869" width="13.7109375" style="3" customWidth="1"/>
    <col min="4870" max="4870" width="4.28515625" style="3" customWidth="1"/>
    <col min="4871" max="4871" width="16.140625" style="3" customWidth="1"/>
    <col min="4872" max="4872" width="13.42578125" style="3" customWidth="1"/>
    <col min="4873" max="4873" width="14.42578125" style="3" customWidth="1"/>
    <col min="4874" max="4876" width="0" style="3" hidden="1" customWidth="1"/>
    <col min="4877" max="4877" width="21.42578125" style="3" customWidth="1"/>
    <col min="4878" max="4878" width="3" style="3" customWidth="1"/>
    <col min="4879" max="4879" width="13.28515625" style="3" bestFit="1" customWidth="1"/>
    <col min="4880" max="5120" width="9.140625" style="3"/>
    <col min="5121" max="5121" width="0.7109375" style="3" customWidth="1"/>
    <col min="5122" max="5122" width="6.42578125" style="3" customWidth="1"/>
    <col min="5123" max="5123" width="51.28515625" style="3" customWidth="1"/>
    <col min="5124" max="5124" width="55.140625" style="3" customWidth="1"/>
    <col min="5125" max="5125" width="13.7109375" style="3" customWidth="1"/>
    <col min="5126" max="5126" width="4.28515625" style="3" customWidth="1"/>
    <col min="5127" max="5127" width="16.140625" style="3" customWidth="1"/>
    <col min="5128" max="5128" width="13.42578125" style="3" customWidth="1"/>
    <col min="5129" max="5129" width="14.42578125" style="3" customWidth="1"/>
    <col min="5130" max="5132" width="0" style="3" hidden="1" customWidth="1"/>
    <col min="5133" max="5133" width="21.42578125" style="3" customWidth="1"/>
    <col min="5134" max="5134" width="3" style="3" customWidth="1"/>
    <col min="5135" max="5135" width="13.28515625" style="3" bestFit="1" customWidth="1"/>
    <col min="5136" max="5376" width="9.140625" style="3"/>
    <col min="5377" max="5377" width="0.7109375" style="3" customWidth="1"/>
    <col min="5378" max="5378" width="6.42578125" style="3" customWidth="1"/>
    <col min="5379" max="5379" width="51.28515625" style="3" customWidth="1"/>
    <col min="5380" max="5380" width="55.140625" style="3" customWidth="1"/>
    <col min="5381" max="5381" width="13.7109375" style="3" customWidth="1"/>
    <col min="5382" max="5382" width="4.28515625" style="3" customWidth="1"/>
    <col min="5383" max="5383" width="16.140625" style="3" customWidth="1"/>
    <col min="5384" max="5384" width="13.42578125" style="3" customWidth="1"/>
    <col min="5385" max="5385" width="14.42578125" style="3" customWidth="1"/>
    <col min="5386" max="5388" width="0" style="3" hidden="1" customWidth="1"/>
    <col min="5389" max="5389" width="21.42578125" style="3" customWidth="1"/>
    <col min="5390" max="5390" width="3" style="3" customWidth="1"/>
    <col min="5391" max="5391" width="13.28515625" style="3" bestFit="1" customWidth="1"/>
    <col min="5392" max="5632" width="9.140625" style="3"/>
    <col min="5633" max="5633" width="0.7109375" style="3" customWidth="1"/>
    <col min="5634" max="5634" width="6.42578125" style="3" customWidth="1"/>
    <col min="5635" max="5635" width="51.28515625" style="3" customWidth="1"/>
    <col min="5636" max="5636" width="55.140625" style="3" customWidth="1"/>
    <col min="5637" max="5637" width="13.7109375" style="3" customWidth="1"/>
    <col min="5638" max="5638" width="4.28515625" style="3" customWidth="1"/>
    <col min="5639" max="5639" width="16.140625" style="3" customWidth="1"/>
    <col min="5640" max="5640" width="13.42578125" style="3" customWidth="1"/>
    <col min="5641" max="5641" width="14.42578125" style="3" customWidth="1"/>
    <col min="5642" max="5644" width="0" style="3" hidden="1" customWidth="1"/>
    <col min="5645" max="5645" width="21.42578125" style="3" customWidth="1"/>
    <col min="5646" max="5646" width="3" style="3" customWidth="1"/>
    <col min="5647" max="5647" width="13.28515625" style="3" bestFit="1" customWidth="1"/>
    <col min="5648" max="5888" width="9.140625" style="3"/>
    <col min="5889" max="5889" width="0.7109375" style="3" customWidth="1"/>
    <col min="5890" max="5890" width="6.42578125" style="3" customWidth="1"/>
    <col min="5891" max="5891" width="51.28515625" style="3" customWidth="1"/>
    <col min="5892" max="5892" width="55.140625" style="3" customWidth="1"/>
    <col min="5893" max="5893" width="13.7109375" style="3" customWidth="1"/>
    <col min="5894" max="5894" width="4.28515625" style="3" customWidth="1"/>
    <col min="5895" max="5895" width="16.140625" style="3" customWidth="1"/>
    <col min="5896" max="5896" width="13.42578125" style="3" customWidth="1"/>
    <col min="5897" max="5897" width="14.42578125" style="3" customWidth="1"/>
    <col min="5898" max="5900" width="0" style="3" hidden="1" customWidth="1"/>
    <col min="5901" max="5901" width="21.42578125" style="3" customWidth="1"/>
    <col min="5902" max="5902" width="3" style="3" customWidth="1"/>
    <col min="5903" max="5903" width="13.28515625" style="3" bestFit="1" customWidth="1"/>
    <col min="5904" max="6144" width="9.140625" style="3"/>
    <col min="6145" max="6145" width="0.7109375" style="3" customWidth="1"/>
    <col min="6146" max="6146" width="6.42578125" style="3" customWidth="1"/>
    <col min="6147" max="6147" width="51.28515625" style="3" customWidth="1"/>
    <col min="6148" max="6148" width="55.140625" style="3" customWidth="1"/>
    <col min="6149" max="6149" width="13.7109375" style="3" customWidth="1"/>
    <col min="6150" max="6150" width="4.28515625" style="3" customWidth="1"/>
    <col min="6151" max="6151" width="16.140625" style="3" customWidth="1"/>
    <col min="6152" max="6152" width="13.42578125" style="3" customWidth="1"/>
    <col min="6153" max="6153" width="14.42578125" style="3" customWidth="1"/>
    <col min="6154" max="6156" width="0" style="3" hidden="1" customWidth="1"/>
    <col min="6157" max="6157" width="21.42578125" style="3" customWidth="1"/>
    <col min="6158" max="6158" width="3" style="3" customWidth="1"/>
    <col min="6159" max="6159" width="13.28515625" style="3" bestFit="1" customWidth="1"/>
    <col min="6160" max="6400" width="9.140625" style="3"/>
    <col min="6401" max="6401" width="0.7109375" style="3" customWidth="1"/>
    <col min="6402" max="6402" width="6.42578125" style="3" customWidth="1"/>
    <col min="6403" max="6403" width="51.28515625" style="3" customWidth="1"/>
    <col min="6404" max="6404" width="55.140625" style="3" customWidth="1"/>
    <col min="6405" max="6405" width="13.7109375" style="3" customWidth="1"/>
    <col min="6406" max="6406" width="4.28515625" style="3" customWidth="1"/>
    <col min="6407" max="6407" width="16.140625" style="3" customWidth="1"/>
    <col min="6408" max="6408" width="13.42578125" style="3" customWidth="1"/>
    <col min="6409" max="6409" width="14.42578125" style="3" customWidth="1"/>
    <col min="6410" max="6412" width="0" style="3" hidden="1" customWidth="1"/>
    <col min="6413" max="6413" width="21.42578125" style="3" customWidth="1"/>
    <col min="6414" max="6414" width="3" style="3" customWidth="1"/>
    <col min="6415" max="6415" width="13.28515625" style="3" bestFit="1" customWidth="1"/>
    <col min="6416" max="6656" width="9.140625" style="3"/>
    <col min="6657" max="6657" width="0.7109375" style="3" customWidth="1"/>
    <col min="6658" max="6658" width="6.42578125" style="3" customWidth="1"/>
    <col min="6659" max="6659" width="51.28515625" style="3" customWidth="1"/>
    <col min="6660" max="6660" width="55.140625" style="3" customWidth="1"/>
    <col min="6661" max="6661" width="13.7109375" style="3" customWidth="1"/>
    <col min="6662" max="6662" width="4.28515625" style="3" customWidth="1"/>
    <col min="6663" max="6663" width="16.140625" style="3" customWidth="1"/>
    <col min="6664" max="6664" width="13.42578125" style="3" customWidth="1"/>
    <col min="6665" max="6665" width="14.42578125" style="3" customWidth="1"/>
    <col min="6666" max="6668" width="0" style="3" hidden="1" customWidth="1"/>
    <col min="6669" max="6669" width="21.42578125" style="3" customWidth="1"/>
    <col min="6670" max="6670" width="3" style="3" customWidth="1"/>
    <col min="6671" max="6671" width="13.28515625" style="3" bestFit="1" customWidth="1"/>
    <col min="6672" max="6912" width="9.140625" style="3"/>
    <col min="6913" max="6913" width="0.7109375" style="3" customWidth="1"/>
    <col min="6914" max="6914" width="6.42578125" style="3" customWidth="1"/>
    <col min="6915" max="6915" width="51.28515625" style="3" customWidth="1"/>
    <col min="6916" max="6916" width="55.140625" style="3" customWidth="1"/>
    <col min="6917" max="6917" width="13.7109375" style="3" customWidth="1"/>
    <col min="6918" max="6918" width="4.28515625" style="3" customWidth="1"/>
    <col min="6919" max="6919" width="16.140625" style="3" customWidth="1"/>
    <col min="6920" max="6920" width="13.42578125" style="3" customWidth="1"/>
    <col min="6921" max="6921" width="14.42578125" style="3" customWidth="1"/>
    <col min="6922" max="6924" width="0" style="3" hidden="1" customWidth="1"/>
    <col min="6925" max="6925" width="21.42578125" style="3" customWidth="1"/>
    <col min="6926" max="6926" width="3" style="3" customWidth="1"/>
    <col min="6927" max="6927" width="13.28515625" style="3" bestFit="1" customWidth="1"/>
    <col min="6928" max="7168" width="9.140625" style="3"/>
    <col min="7169" max="7169" width="0.7109375" style="3" customWidth="1"/>
    <col min="7170" max="7170" width="6.42578125" style="3" customWidth="1"/>
    <col min="7171" max="7171" width="51.28515625" style="3" customWidth="1"/>
    <col min="7172" max="7172" width="55.140625" style="3" customWidth="1"/>
    <col min="7173" max="7173" width="13.7109375" style="3" customWidth="1"/>
    <col min="7174" max="7174" width="4.28515625" style="3" customWidth="1"/>
    <col min="7175" max="7175" width="16.140625" style="3" customWidth="1"/>
    <col min="7176" max="7176" width="13.42578125" style="3" customWidth="1"/>
    <col min="7177" max="7177" width="14.42578125" style="3" customWidth="1"/>
    <col min="7178" max="7180" width="0" style="3" hidden="1" customWidth="1"/>
    <col min="7181" max="7181" width="21.42578125" style="3" customWidth="1"/>
    <col min="7182" max="7182" width="3" style="3" customWidth="1"/>
    <col min="7183" max="7183" width="13.28515625" style="3" bestFit="1" customWidth="1"/>
    <col min="7184" max="7424" width="9.140625" style="3"/>
    <col min="7425" max="7425" width="0.7109375" style="3" customWidth="1"/>
    <col min="7426" max="7426" width="6.42578125" style="3" customWidth="1"/>
    <col min="7427" max="7427" width="51.28515625" style="3" customWidth="1"/>
    <col min="7428" max="7428" width="55.140625" style="3" customWidth="1"/>
    <col min="7429" max="7429" width="13.7109375" style="3" customWidth="1"/>
    <col min="7430" max="7430" width="4.28515625" style="3" customWidth="1"/>
    <col min="7431" max="7431" width="16.140625" style="3" customWidth="1"/>
    <col min="7432" max="7432" width="13.42578125" style="3" customWidth="1"/>
    <col min="7433" max="7433" width="14.42578125" style="3" customWidth="1"/>
    <col min="7434" max="7436" width="0" style="3" hidden="1" customWidth="1"/>
    <col min="7437" max="7437" width="21.42578125" style="3" customWidth="1"/>
    <col min="7438" max="7438" width="3" style="3" customWidth="1"/>
    <col min="7439" max="7439" width="13.28515625" style="3" bestFit="1" customWidth="1"/>
    <col min="7440" max="7680" width="9.140625" style="3"/>
    <col min="7681" max="7681" width="0.7109375" style="3" customWidth="1"/>
    <col min="7682" max="7682" width="6.42578125" style="3" customWidth="1"/>
    <col min="7683" max="7683" width="51.28515625" style="3" customWidth="1"/>
    <col min="7684" max="7684" width="55.140625" style="3" customWidth="1"/>
    <col min="7685" max="7685" width="13.7109375" style="3" customWidth="1"/>
    <col min="7686" max="7686" width="4.28515625" style="3" customWidth="1"/>
    <col min="7687" max="7687" width="16.140625" style="3" customWidth="1"/>
    <col min="7688" max="7688" width="13.42578125" style="3" customWidth="1"/>
    <col min="7689" max="7689" width="14.42578125" style="3" customWidth="1"/>
    <col min="7690" max="7692" width="0" style="3" hidden="1" customWidth="1"/>
    <col min="7693" max="7693" width="21.42578125" style="3" customWidth="1"/>
    <col min="7694" max="7694" width="3" style="3" customWidth="1"/>
    <col min="7695" max="7695" width="13.28515625" style="3" bestFit="1" customWidth="1"/>
    <col min="7696" max="7936" width="9.140625" style="3"/>
    <col min="7937" max="7937" width="0.7109375" style="3" customWidth="1"/>
    <col min="7938" max="7938" width="6.42578125" style="3" customWidth="1"/>
    <col min="7939" max="7939" width="51.28515625" style="3" customWidth="1"/>
    <col min="7940" max="7940" width="55.140625" style="3" customWidth="1"/>
    <col min="7941" max="7941" width="13.7109375" style="3" customWidth="1"/>
    <col min="7942" max="7942" width="4.28515625" style="3" customWidth="1"/>
    <col min="7943" max="7943" width="16.140625" style="3" customWidth="1"/>
    <col min="7944" max="7944" width="13.42578125" style="3" customWidth="1"/>
    <col min="7945" max="7945" width="14.42578125" style="3" customWidth="1"/>
    <col min="7946" max="7948" width="0" style="3" hidden="1" customWidth="1"/>
    <col min="7949" max="7949" width="21.42578125" style="3" customWidth="1"/>
    <col min="7950" max="7950" width="3" style="3" customWidth="1"/>
    <col min="7951" max="7951" width="13.28515625" style="3" bestFit="1" customWidth="1"/>
    <col min="7952" max="8192" width="9.140625" style="3"/>
    <col min="8193" max="8193" width="0.7109375" style="3" customWidth="1"/>
    <col min="8194" max="8194" width="6.42578125" style="3" customWidth="1"/>
    <col min="8195" max="8195" width="51.28515625" style="3" customWidth="1"/>
    <col min="8196" max="8196" width="55.140625" style="3" customWidth="1"/>
    <col min="8197" max="8197" width="13.7109375" style="3" customWidth="1"/>
    <col min="8198" max="8198" width="4.28515625" style="3" customWidth="1"/>
    <col min="8199" max="8199" width="16.140625" style="3" customWidth="1"/>
    <col min="8200" max="8200" width="13.42578125" style="3" customWidth="1"/>
    <col min="8201" max="8201" width="14.42578125" style="3" customWidth="1"/>
    <col min="8202" max="8204" width="0" style="3" hidden="1" customWidth="1"/>
    <col min="8205" max="8205" width="21.42578125" style="3" customWidth="1"/>
    <col min="8206" max="8206" width="3" style="3" customWidth="1"/>
    <col min="8207" max="8207" width="13.28515625" style="3" bestFit="1" customWidth="1"/>
    <col min="8208" max="8448" width="9.140625" style="3"/>
    <col min="8449" max="8449" width="0.7109375" style="3" customWidth="1"/>
    <col min="8450" max="8450" width="6.42578125" style="3" customWidth="1"/>
    <col min="8451" max="8451" width="51.28515625" style="3" customWidth="1"/>
    <col min="8452" max="8452" width="55.140625" style="3" customWidth="1"/>
    <col min="8453" max="8453" width="13.7109375" style="3" customWidth="1"/>
    <col min="8454" max="8454" width="4.28515625" style="3" customWidth="1"/>
    <col min="8455" max="8455" width="16.140625" style="3" customWidth="1"/>
    <col min="8456" max="8456" width="13.42578125" style="3" customWidth="1"/>
    <col min="8457" max="8457" width="14.42578125" style="3" customWidth="1"/>
    <col min="8458" max="8460" width="0" style="3" hidden="1" customWidth="1"/>
    <col min="8461" max="8461" width="21.42578125" style="3" customWidth="1"/>
    <col min="8462" max="8462" width="3" style="3" customWidth="1"/>
    <col min="8463" max="8463" width="13.28515625" style="3" bestFit="1" customWidth="1"/>
    <col min="8464" max="8704" width="9.140625" style="3"/>
    <col min="8705" max="8705" width="0.7109375" style="3" customWidth="1"/>
    <col min="8706" max="8706" width="6.42578125" style="3" customWidth="1"/>
    <col min="8707" max="8707" width="51.28515625" style="3" customWidth="1"/>
    <col min="8708" max="8708" width="55.140625" style="3" customWidth="1"/>
    <col min="8709" max="8709" width="13.7109375" style="3" customWidth="1"/>
    <col min="8710" max="8710" width="4.28515625" style="3" customWidth="1"/>
    <col min="8711" max="8711" width="16.140625" style="3" customWidth="1"/>
    <col min="8712" max="8712" width="13.42578125" style="3" customWidth="1"/>
    <col min="8713" max="8713" width="14.42578125" style="3" customWidth="1"/>
    <col min="8714" max="8716" width="0" style="3" hidden="1" customWidth="1"/>
    <col min="8717" max="8717" width="21.42578125" style="3" customWidth="1"/>
    <col min="8718" max="8718" width="3" style="3" customWidth="1"/>
    <col min="8719" max="8719" width="13.28515625" style="3" bestFit="1" customWidth="1"/>
    <col min="8720" max="8960" width="9.140625" style="3"/>
    <col min="8961" max="8961" width="0.7109375" style="3" customWidth="1"/>
    <col min="8962" max="8962" width="6.42578125" style="3" customWidth="1"/>
    <col min="8963" max="8963" width="51.28515625" style="3" customWidth="1"/>
    <col min="8964" max="8964" width="55.140625" style="3" customWidth="1"/>
    <col min="8965" max="8965" width="13.7109375" style="3" customWidth="1"/>
    <col min="8966" max="8966" width="4.28515625" style="3" customWidth="1"/>
    <col min="8967" max="8967" width="16.140625" style="3" customWidth="1"/>
    <col min="8968" max="8968" width="13.42578125" style="3" customWidth="1"/>
    <col min="8969" max="8969" width="14.42578125" style="3" customWidth="1"/>
    <col min="8970" max="8972" width="0" style="3" hidden="1" customWidth="1"/>
    <col min="8973" max="8973" width="21.42578125" style="3" customWidth="1"/>
    <col min="8974" max="8974" width="3" style="3" customWidth="1"/>
    <col min="8975" max="8975" width="13.28515625" style="3" bestFit="1" customWidth="1"/>
    <col min="8976" max="9216" width="9.140625" style="3"/>
    <col min="9217" max="9217" width="0.7109375" style="3" customWidth="1"/>
    <col min="9218" max="9218" width="6.42578125" style="3" customWidth="1"/>
    <col min="9219" max="9219" width="51.28515625" style="3" customWidth="1"/>
    <col min="9220" max="9220" width="55.140625" style="3" customWidth="1"/>
    <col min="9221" max="9221" width="13.7109375" style="3" customWidth="1"/>
    <col min="9222" max="9222" width="4.28515625" style="3" customWidth="1"/>
    <col min="9223" max="9223" width="16.140625" style="3" customWidth="1"/>
    <col min="9224" max="9224" width="13.42578125" style="3" customWidth="1"/>
    <col min="9225" max="9225" width="14.42578125" style="3" customWidth="1"/>
    <col min="9226" max="9228" width="0" style="3" hidden="1" customWidth="1"/>
    <col min="9229" max="9229" width="21.42578125" style="3" customWidth="1"/>
    <col min="9230" max="9230" width="3" style="3" customWidth="1"/>
    <col min="9231" max="9231" width="13.28515625" style="3" bestFit="1" customWidth="1"/>
    <col min="9232" max="9472" width="9.140625" style="3"/>
    <col min="9473" max="9473" width="0.7109375" style="3" customWidth="1"/>
    <col min="9474" max="9474" width="6.42578125" style="3" customWidth="1"/>
    <col min="9475" max="9475" width="51.28515625" style="3" customWidth="1"/>
    <col min="9476" max="9476" width="55.140625" style="3" customWidth="1"/>
    <col min="9477" max="9477" width="13.7109375" style="3" customWidth="1"/>
    <col min="9478" max="9478" width="4.28515625" style="3" customWidth="1"/>
    <col min="9479" max="9479" width="16.140625" style="3" customWidth="1"/>
    <col min="9480" max="9480" width="13.42578125" style="3" customWidth="1"/>
    <col min="9481" max="9481" width="14.42578125" style="3" customWidth="1"/>
    <col min="9482" max="9484" width="0" style="3" hidden="1" customWidth="1"/>
    <col min="9485" max="9485" width="21.42578125" style="3" customWidth="1"/>
    <col min="9486" max="9486" width="3" style="3" customWidth="1"/>
    <col min="9487" max="9487" width="13.28515625" style="3" bestFit="1" customWidth="1"/>
    <col min="9488" max="9728" width="9.140625" style="3"/>
    <col min="9729" max="9729" width="0.7109375" style="3" customWidth="1"/>
    <col min="9730" max="9730" width="6.42578125" style="3" customWidth="1"/>
    <col min="9731" max="9731" width="51.28515625" style="3" customWidth="1"/>
    <col min="9732" max="9732" width="55.140625" style="3" customWidth="1"/>
    <col min="9733" max="9733" width="13.7109375" style="3" customWidth="1"/>
    <col min="9734" max="9734" width="4.28515625" style="3" customWidth="1"/>
    <col min="9735" max="9735" width="16.140625" style="3" customWidth="1"/>
    <col min="9736" max="9736" width="13.42578125" style="3" customWidth="1"/>
    <col min="9737" max="9737" width="14.42578125" style="3" customWidth="1"/>
    <col min="9738" max="9740" width="0" style="3" hidden="1" customWidth="1"/>
    <col min="9741" max="9741" width="21.42578125" style="3" customWidth="1"/>
    <col min="9742" max="9742" width="3" style="3" customWidth="1"/>
    <col min="9743" max="9743" width="13.28515625" style="3" bestFit="1" customWidth="1"/>
    <col min="9744" max="9984" width="9.140625" style="3"/>
    <col min="9985" max="9985" width="0.7109375" style="3" customWidth="1"/>
    <col min="9986" max="9986" width="6.42578125" style="3" customWidth="1"/>
    <col min="9987" max="9987" width="51.28515625" style="3" customWidth="1"/>
    <col min="9988" max="9988" width="55.140625" style="3" customWidth="1"/>
    <col min="9989" max="9989" width="13.7109375" style="3" customWidth="1"/>
    <col min="9990" max="9990" width="4.28515625" style="3" customWidth="1"/>
    <col min="9991" max="9991" width="16.140625" style="3" customWidth="1"/>
    <col min="9992" max="9992" width="13.42578125" style="3" customWidth="1"/>
    <col min="9993" max="9993" width="14.42578125" style="3" customWidth="1"/>
    <col min="9994" max="9996" width="0" style="3" hidden="1" customWidth="1"/>
    <col min="9997" max="9997" width="21.42578125" style="3" customWidth="1"/>
    <col min="9998" max="9998" width="3" style="3" customWidth="1"/>
    <col min="9999" max="9999" width="13.28515625" style="3" bestFit="1" customWidth="1"/>
    <col min="10000" max="10240" width="9.140625" style="3"/>
    <col min="10241" max="10241" width="0.7109375" style="3" customWidth="1"/>
    <col min="10242" max="10242" width="6.42578125" style="3" customWidth="1"/>
    <col min="10243" max="10243" width="51.28515625" style="3" customWidth="1"/>
    <col min="10244" max="10244" width="55.140625" style="3" customWidth="1"/>
    <col min="10245" max="10245" width="13.7109375" style="3" customWidth="1"/>
    <col min="10246" max="10246" width="4.28515625" style="3" customWidth="1"/>
    <col min="10247" max="10247" width="16.140625" style="3" customWidth="1"/>
    <col min="10248" max="10248" width="13.42578125" style="3" customWidth="1"/>
    <col min="10249" max="10249" width="14.42578125" style="3" customWidth="1"/>
    <col min="10250" max="10252" width="0" style="3" hidden="1" customWidth="1"/>
    <col min="10253" max="10253" width="21.42578125" style="3" customWidth="1"/>
    <col min="10254" max="10254" width="3" style="3" customWidth="1"/>
    <col min="10255" max="10255" width="13.28515625" style="3" bestFit="1" customWidth="1"/>
    <col min="10256" max="10496" width="9.140625" style="3"/>
    <col min="10497" max="10497" width="0.7109375" style="3" customWidth="1"/>
    <col min="10498" max="10498" width="6.42578125" style="3" customWidth="1"/>
    <col min="10499" max="10499" width="51.28515625" style="3" customWidth="1"/>
    <col min="10500" max="10500" width="55.140625" style="3" customWidth="1"/>
    <col min="10501" max="10501" width="13.7109375" style="3" customWidth="1"/>
    <col min="10502" max="10502" width="4.28515625" style="3" customWidth="1"/>
    <col min="10503" max="10503" width="16.140625" style="3" customWidth="1"/>
    <col min="10504" max="10504" width="13.42578125" style="3" customWidth="1"/>
    <col min="10505" max="10505" width="14.42578125" style="3" customWidth="1"/>
    <col min="10506" max="10508" width="0" style="3" hidden="1" customWidth="1"/>
    <col min="10509" max="10509" width="21.42578125" style="3" customWidth="1"/>
    <col min="10510" max="10510" width="3" style="3" customWidth="1"/>
    <col min="10511" max="10511" width="13.28515625" style="3" bestFit="1" customWidth="1"/>
    <col min="10512" max="10752" width="9.140625" style="3"/>
    <col min="10753" max="10753" width="0.7109375" style="3" customWidth="1"/>
    <col min="10754" max="10754" width="6.42578125" style="3" customWidth="1"/>
    <col min="10755" max="10755" width="51.28515625" style="3" customWidth="1"/>
    <col min="10756" max="10756" width="55.140625" style="3" customWidth="1"/>
    <col min="10757" max="10757" width="13.7109375" style="3" customWidth="1"/>
    <col min="10758" max="10758" width="4.28515625" style="3" customWidth="1"/>
    <col min="10759" max="10759" width="16.140625" style="3" customWidth="1"/>
    <col min="10760" max="10760" width="13.42578125" style="3" customWidth="1"/>
    <col min="10761" max="10761" width="14.42578125" style="3" customWidth="1"/>
    <col min="10762" max="10764" width="0" style="3" hidden="1" customWidth="1"/>
    <col min="10765" max="10765" width="21.42578125" style="3" customWidth="1"/>
    <col min="10766" max="10766" width="3" style="3" customWidth="1"/>
    <col min="10767" max="10767" width="13.28515625" style="3" bestFit="1" customWidth="1"/>
    <col min="10768" max="11008" width="9.140625" style="3"/>
    <col min="11009" max="11009" width="0.7109375" style="3" customWidth="1"/>
    <col min="11010" max="11010" width="6.42578125" style="3" customWidth="1"/>
    <col min="11011" max="11011" width="51.28515625" style="3" customWidth="1"/>
    <col min="11012" max="11012" width="55.140625" style="3" customWidth="1"/>
    <col min="11013" max="11013" width="13.7109375" style="3" customWidth="1"/>
    <col min="11014" max="11014" width="4.28515625" style="3" customWidth="1"/>
    <col min="11015" max="11015" width="16.140625" style="3" customWidth="1"/>
    <col min="11016" max="11016" width="13.42578125" style="3" customWidth="1"/>
    <col min="11017" max="11017" width="14.42578125" style="3" customWidth="1"/>
    <col min="11018" max="11020" width="0" style="3" hidden="1" customWidth="1"/>
    <col min="11021" max="11021" width="21.42578125" style="3" customWidth="1"/>
    <col min="11022" max="11022" width="3" style="3" customWidth="1"/>
    <col min="11023" max="11023" width="13.28515625" style="3" bestFit="1" customWidth="1"/>
    <col min="11024" max="11264" width="9.140625" style="3"/>
    <col min="11265" max="11265" width="0.7109375" style="3" customWidth="1"/>
    <col min="11266" max="11266" width="6.42578125" style="3" customWidth="1"/>
    <col min="11267" max="11267" width="51.28515625" style="3" customWidth="1"/>
    <col min="11268" max="11268" width="55.140625" style="3" customWidth="1"/>
    <col min="11269" max="11269" width="13.7109375" style="3" customWidth="1"/>
    <col min="11270" max="11270" width="4.28515625" style="3" customWidth="1"/>
    <col min="11271" max="11271" width="16.140625" style="3" customWidth="1"/>
    <col min="11272" max="11272" width="13.42578125" style="3" customWidth="1"/>
    <col min="11273" max="11273" width="14.42578125" style="3" customWidth="1"/>
    <col min="11274" max="11276" width="0" style="3" hidden="1" customWidth="1"/>
    <col min="11277" max="11277" width="21.42578125" style="3" customWidth="1"/>
    <col min="11278" max="11278" width="3" style="3" customWidth="1"/>
    <col min="11279" max="11279" width="13.28515625" style="3" bestFit="1" customWidth="1"/>
    <col min="11280" max="11520" width="9.140625" style="3"/>
    <col min="11521" max="11521" width="0.7109375" style="3" customWidth="1"/>
    <col min="11522" max="11522" width="6.42578125" style="3" customWidth="1"/>
    <col min="11523" max="11523" width="51.28515625" style="3" customWidth="1"/>
    <col min="11524" max="11524" width="55.140625" style="3" customWidth="1"/>
    <col min="11525" max="11525" width="13.7109375" style="3" customWidth="1"/>
    <col min="11526" max="11526" width="4.28515625" style="3" customWidth="1"/>
    <col min="11527" max="11527" width="16.140625" style="3" customWidth="1"/>
    <col min="11528" max="11528" width="13.42578125" style="3" customWidth="1"/>
    <col min="11529" max="11529" width="14.42578125" style="3" customWidth="1"/>
    <col min="11530" max="11532" width="0" style="3" hidden="1" customWidth="1"/>
    <col min="11533" max="11533" width="21.42578125" style="3" customWidth="1"/>
    <col min="11534" max="11534" width="3" style="3" customWidth="1"/>
    <col min="11535" max="11535" width="13.28515625" style="3" bestFit="1" customWidth="1"/>
    <col min="11536" max="11776" width="9.140625" style="3"/>
    <col min="11777" max="11777" width="0.7109375" style="3" customWidth="1"/>
    <col min="11778" max="11778" width="6.42578125" style="3" customWidth="1"/>
    <col min="11779" max="11779" width="51.28515625" style="3" customWidth="1"/>
    <col min="11780" max="11780" width="55.140625" style="3" customWidth="1"/>
    <col min="11781" max="11781" width="13.7109375" style="3" customWidth="1"/>
    <col min="11782" max="11782" width="4.28515625" style="3" customWidth="1"/>
    <col min="11783" max="11783" width="16.140625" style="3" customWidth="1"/>
    <col min="11784" max="11784" width="13.42578125" style="3" customWidth="1"/>
    <col min="11785" max="11785" width="14.42578125" style="3" customWidth="1"/>
    <col min="11786" max="11788" width="0" style="3" hidden="1" customWidth="1"/>
    <col min="11789" max="11789" width="21.42578125" style="3" customWidth="1"/>
    <col min="11790" max="11790" width="3" style="3" customWidth="1"/>
    <col min="11791" max="11791" width="13.28515625" style="3" bestFit="1" customWidth="1"/>
    <col min="11792" max="12032" width="9.140625" style="3"/>
    <col min="12033" max="12033" width="0.7109375" style="3" customWidth="1"/>
    <col min="12034" max="12034" width="6.42578125" style="3" customWidth="1"/>
    <col min="12035" max="12035" width="51.28515625" style="3" customWidth="1"/>
    <col min="12036" max="12036" width="55.140625" style="3" customWidth="1"/>
    <col min="12037" max="12037" width="13.7109375" style="3" customWidth="1"/>
    <col min="12038" max="12038" width="4.28515625" style="3" customWidth="1"/>
    <col min="12039" max="12039" width="16.140625" style="3" customWidth="1"/>
    <col min="12040" max="12040" width="13.42578125" style="3" customWidth="1"/>
    <col min="12041" max="12041" width="14.42578125" style="3" customWidth="1"/>
    <col min="12042" max="12044" width="0" style="3" hidden="1" customWidth="1"/>
    <col min="12045" max="12045" width="21.42578125" style="3" customWidth="1"/>
    <col min="12046" max="12046" width="3" style="3" customWidth="1"/>
    <col min="12047" max="12047" width="13.28515625" style="3" bestFit="1" customWidth="1"/>
    <col min="12048" max="12288" width="9.140625" style="3"/>
    <col min="12289" max="12289" width="0.7109375" style="3" customWidth="1"/>
    <col min="12290" max="12290" width="6.42578125" style="3" customWidth="1"/>
    <col min="12291" max="12291" width="51.28515625" style="3" customWidth="1"/>
    <col min="12292" max="12292" width="55.140625" style="3" customWidth="1"/>
    <col min="12293" max="12293" width="13.7109375" style="3" customWidth="1"/>
    <col min="12294" max="12294" width="4.28515625" style="3" customWidth="1"/>
    <col min="12295" max="12295" width="16.140625" style="3" customWidth="1"/>
    <col min="12296" max="12296" width="13.42578125" style="3" customWidth="1"/>
    <col min="12297" max="12297" width="14.42578125" style="3" customWidth="1"/>
    <col min="12298" max="12300" width="0" style="3" hidden="1" customWidth="1"/>
    <col min="12301" max="12301" width="21.42578125" style="3" customWidth="1"/>
    <col min="12302" max="12302" width="3" style="3" customWidth="1"/>
    <col min="12303" max="12303" width="13.28515625" style="3" bestFit="1" customWidth="1"/>
    <col min="12304" max="12544" width="9.140625" style="3"/>
    <col min="12545" max="12545" width="0.7109375" style="3" customWidth="1"/>
    <col min="12546" max="12546" width="6.42578125" style="3" customWidth="1"/>
    <col min="12547" max="12547" width="51.28515625" style="3" customWidth="1"/>
    <col min="12548" max="12548" width="55.140625" style="3" customWidth="1"/>
    <col min="12549" max="12549" width="13.7109375" style="3" customWidth="1"/>
    <col min="12550" max="12550" width="4.28515625" style="3" customWidth="1"/>
    <col min="12551" max="12551" width="16.140625" style="3" customWidth="1"/>
    <col min="12552" max="12552" width="13.42578125" style="3" customWidth="1"/>
    <col min="12553" max="12553" width="14.42578125" style="3" customWidth="1"/>
    <col min="12554" max="12556" width="0" style="3" hidden="1" customWidth="1"/>
    <col min="12557" max="12557" width="21.42578125" style="3" customWidth="1"/>
    <col min="12558" max="12558" width="3" style="3" customWidth="1"/>
    <col min="12559" max="12559" width="13.28515625" style="3" bestFit="1" customWidth="1"/>
    <col min="12560" max="12800" width="9.140625" style="3"/>
    <col min="12801" max="12801" width="0.7109375" style="3" customWidth="1"/>
    <col min="12802" max="12802" width="6.42578125" style="3" customWidth="1"/>
    <col min="12803" max="12803" width="51.28515625" style="3" customWidth="1"/>
    <col min="12804" max="12804" width="55.140625" style="3" customWidth="1"/>
    <col min="12805" max="12805" width="13.7109375" style="3" customWidth="1"/>
    <col min="12806" max="12806" width="4.28515625" style="3" customWidth="1"/>
    <col min="12807" max="12807" width="16.140625" style="3" customWidth="1"/>
    <col min="12808" max="12808" width="13.42578125" style="3" customWidth="1"/>
    <col min="12809" max="12809" width="14.42578125" style="3" customWidth="1"/>
    <col min="12810" max="12812" width="0" style="3" hidden="1" customWidth="1"/>
    <col min="12813" max="12813" width="21.42578125" style="3" customWidth="1"/>
    <col min="12814" max="12814" width="3" style="3" customWidth="1"/>
    <col min="12815" max="12815" width="13.28515625" style="3" bestFit="1" customWidth="1"/>
    <col min="12816" max="13056" width="9.140625" style="3"/>
    <col min="13057" max="13057" width="0.7109375" style="3" customWidth="1"/>
    <col min="13058" max="13058" width="6.42578125" style="3" customWidth="1"/>
    <col min="13059" max="13059" width="51.28515625" style="3" customWidth="1"/>
    <col min="13060" max="13060" width="55.140625" style="3" customWidth="1"/>
    <col min="13061" max="13061" width="13.7109375" style="3" customWidth="1"/>
    <col min="13062" max="13062" width="4.28515625" style="3" customWidth="1"/>
    <col min="13063" max="13063" width="16.140625" style="3" customWidth="1"/>
    <col min="13064" max="13064" width="13.42578125" style="3" customWidth="1"/>
    <col min="13065" max="13065" width="14.42578125" style="3" customWidth="1"/>
    <col min="13066" max="13068" width="0" style="3" hidden="1" customWidth="1"/>
    <col min="13069" max="13069" width="21.42578125" style="3" customWidth="1"/>
    <col min="13070" max="13070" width="3" style="3" customWidth="1"/>
    <col min="13071" max="13071" width="13.28515625" style="3" bestFit="1" customWidth="1"/>
    <col min="13072" max="13312" width="9.140625" style="3"/>
    <col min="13313" max="13313" width="0.7109375" style="3" customWidth="1"/>
    <col min="13314" max="13314" width="6.42578125" style="3" customWidth="1"/>
    <col min="13315" max="13315" width="51.28515625" style="3" customWidth="1"/>
    <col min="13316" max="13316" width="55.140625" style="3" customWidth="1"/>
    <col min="13317" max="13317" width="13.7109375" style="3" customWidth="1"/>
    <col min="13318" max="13318" width="4.28515625" style="3" customWidth="1"/>
    <col min="13319" max="13319" width="16.140625" style="3" customWidth="1"/>
    <col min="13320" max="13320" width="13.42578125" style="3" customWidth="1"/>
    <col min="13321" max="13321" width="14.42578125" style="3" customWidth="1"/>
    <col min="13322" max="13324" width="0" style="3" hidden="1" customWidth="1"/>
    <col min="13325" max="13325" width="21.42578125" style="3" customWidth="1"/>
    <col min="13326" max="13326" width="3" style="3" customWidth="1"/>
    <col min="13327" max="13327" width="13.28515625" style="3" bestFit="1" customWidth="1"/>
    <col min="13328" max="13568" width="9.140625" style="3"/>
    <col min="13569" max="13569" width="0.7109375" style="3" customWidth="1"/>
    <col min="13570" max="13570" width="6.42578125" style="3" customWidth="1"/>
    <col min="13571" max="13571" width="51.28515625" style="3" customWidth="1"/>
    <col min="13572" max="13572" width="55.140625" style="3" customWidth="1"/>
    <col min="13573" max="13573" width="13.7109375" style="3" customWidth="1"/>
    <col min="13574" max="13574" width="4.28515625" style="3" customWidth="1"/>
    <col min="13575" max="13575" width="16.140625" style="3" customWidth="1"/>
    <col min="13576" max="13576" width="13.42578125" style="3" customWidth="1"/>
    <col min="13577" max="13577" width="14.42578125" style="3" customWidth="1"/>
    <col min="13578" max="13580" width="0" style="3" hidden="1" customWidth="1"/>
    <col min="13581" max="13581" width="21.42578125" style="3" customWidth="1"/>
    <col min="13582" max="13582" width="3" style="3" customWidth="1"/>
    <col min="13583" max="13583" width="13.28515625" style="3" bestFit="1" customWidth="1"/>
    <col min="13584" max="13824" width="9.140625" style="3"/>
    <col min="13825" max="13825" width="0.7109375" style="3" customWidth="1"/>
    <col min="13826" max="13826" width="6.42578125" style="3" customWidth="1"/>
    <col min="13827" max="13827" width="51.28515625" style="3" customWidth="1"/>
    <col min="13828" max="13828" width="55.140625" style="3" customWidth="1"/>
    <col min="13829" max="13829" width="13.7109375" style="3" customWidth="1"/>
    <col min="13830" max="13830" width="4.28515625" style="3" customWidth="1"/>
    <col min="13831" max="13831" width="16.140625" style="3" customWidth="1"/>
    <col min="13832" max="13832" width="13.42578125" style="3" customWidth="1"/>
    <col min="13833" max="13833" width="14.42578125" style="3" customWidth="1"/>
    <col min="13834" max="13836" width="0" style="3" hidden="1" customWidth="1"/>
    <col min="13837" max="13837" width="21.42578125" style="3" customWidth="1"/>
    <col min="13838" max="13838" width="3" style="3" customWidth="1"/>
    <col min="13839" max="13839" width="13.28515625" style="3" bestFit="1" customWidth="1"/>
    <col min="13840" max="14080" width="9.140625" style="3"/>
    <col min="14081" max="14081" width="0.7109375" style="3" customWidth="1"/>
    <col min="14082" max="14082" width="6.42578125" style="3" customWidth="1"/>
    <col min="14083" max="14083" width="51.28515625" style="3" customWidth="1"/>
    <col min="14084" max="14084" width="55.140625" style="3" customWidth="1"/>
    <col min="14085" max="14085" width="13.7109375" style="3" customWidth="1"/>
    <col min="14086" max="14086" width="4.28515625" style="3" customWidth="1"/>
    <col min="14087" max="14087" width="16.140625" style="3" customWidth="1"/>
    <col min="14088" max="14088" width="13.42578125" style="3" customWidth="1"/>
    <col min="14089" max="14089" width="14.42578125" style="3" customWidth="1"/>
    <col min="14090" max="14092" width="0" style="3" hidden="1" customWidth="1"/>
    <col min="14093" max="14093" width="21.42578125" style="3" customWidth="1"/>
    <col min="14094" max="14094" width="3" style="3" customWidth="1"/>
    <col min="14095" max="14095" width="13.28515625" style="3" bestFit="1" customWidth="1"/>
    <col min="14096" max="14336" width="9.140625" style="3"/>
    <col min="14337" max="14337" width="0.7109375" style="3" customWidth="1"/>
    <col min="14338" max="14338" width="6.42578125" style="3" customWidth="1"/>
    <col min="14339" max="14339" width="51.28515625" style="3" customWidth="1"/>
    <col min="14340" max="14340" width="55.140625" style="3" customWidth="1"/>
    <col min="14341" max="14341" width="13.7109375" style="3" customWidth="1"/>
    <col min="14342" max="14342" width="4.28515625" style="3" customWidth="1"/>
    <col min="14343" max="14343" width="16.140625" style="3" customWidth="1"/>
    <col min="14344" max="14344" width="13.42578125" style="3" customWidth="1"/>
    <col min="14345" max="14345" width="14.42578125" style="3" customWidth="1"/>
    <col min="14346" max="14348" width="0" style="3" hidden="1" customWidth="1"/>
    <col min="14349" max="14349" width="21.42578125" style="3" customWidth="1"/>
    <col min="14350" max="14350" width="3" style="3" customWidth="1"/>
    <col min="14351" max="14351" width="13.28515625" style="3" bestFit="1" customWidth="1"/>
    <col min="14352" max="14592" width="9.140625" style="3"/>
    <col min="14593" max="14593" width="0.7109375" style="3" customWidth="1"/>
    <col min="14594" max="14594" width="6.42578125" style="3" customWidth="1"/>
    <col min="14595" max="14595" width="51.28515625" style="3" customWidth="1"/>
    <col min="14596" max="14596" width="55.140625" style="3" customWidth="1"/>
    <col min="14597" max="14597" width="13.7109375" style="3" customWidth="1"/>
    <col min="14598" max="14598" width="4.28515625" style="3" customWidth="1"/>
    <col min="14599" max="14599" width="16.140625" style="3" customWidth="1"/>
    <col min="14600" max="14600" width="13.42578125" style="3" customWidth="1"/>
    <col min="14601" max="14601" width="14.42578125" style="3" customWidth="1"/>
    <col min="14602" max="14604" width="0" style="3" hidden="1" customWidth="1"/>
    <col min="14605" max="14605" width="21.42578125" style="3" customWidth="1"/>
    <col min="14606" max="14606" width="3" style="3" customWidth="1"/>
    <col min="14607" max="14607" width="13.28515625" style="3" bestFit="1" customWidth="1"/>
    <col min="14608" max="14848" width="9.140625" style="3"/>
    <col min="14849" max="14849" width="0.7109375" style="3" customWidth="1"/>
    <col min="14850" max="14850" width="6.42578125" style="3" customWidth="1"/>
    <col min="14851" max="14851" width="51.28515625" style="3" customWidth="1"/>
    <col min="14852" max="14852" width="55.140625" style="3" customWidth="1"/>
    <col min="14853" max="14853" width="13.7109375" style="3" customWidth="1"/>
    <col min="14854" max="14854" width="4.28515625" style="3" customWidth="1"/>
    <col min="14855" max="14855" width="16.140625" style="3" customWidth="1"/>
    <col min="14856" max="14856" width="13.42578125" style="3" customWidth="1"/>
    <col min="14857" max="14857" width="14.42578125" style="3" customWidth="1"/>
    <col min="14858" max="14860" width="0" style="3" hidden="1" customWidth="1"/>
    <col min="14861" max="14861" width="21.42578125" style="3" customWidth="1"/>
    <col min="14862" max="14862" width="3" style="3" customWidth="1"/>
    <col min="14863" max="14863" width="13.28515625" style="3" bestFit="1" customWidth="1"/>
    <col min="14864" max="15104" width="9.140625" style="3"/>
    <col min="15105" max="15105" width="0.7109375" style="3" customWidth="1"/>
    <col min="15106" max="15106" width="6.42578125" style="3" customWidth="1"/>
    <col min="15107" max="15107" width="51.28515625" style="3" customWidth="1"/>
    <col min="15108" max="15108" width="55.140625" style="3" customWidth="1"/>
    <col min="15109" max="15109" width="13.7109375" style="3" customWidth="1"/>
    <col min="15110" max="15110" width="4.28515625" style="3" customWidth="1"/>
    <col min="15111" max="15111" width="16.140625" style="3" customWidth="1"/>
    <col min="15112" max="15112" width="13.42578125" style="3" customWidth="1"/>
    <col min="15113" max="15113" width="14.42578125" style="3" customWidth="1"/>
    <col min="15114" max="15116" width="0" style="3" hidden="1" customWidth="1"/>
    <col min="15117" max="15117" width="21.42578125" style="3" customWidth="1"/>
    <col min="15118" max="15118" width="3" style="3" customWidth="1"/>
    <col min="15119" max="15119" width="13.28515625" style="3" bestFit="1" customWidth="1"/>
    <col min="15120" max="15360" width="9.140625" style="3"/>
    <col min="15361" max="15361" width="0.7109375" style="3" customWidth="1"/>
    <col min="15362" max="15362" width="6.42578125" style="3" customWidth="1"/>
    <col min="15363" max="15363" width="51.28515625" style="3" customWidth="1"/>
    <col min="15364" max="15364" width="55.140625" style="3" customWidth="1"/>
    <col min="15365" max="15365" width="13.7109375" style="3" customWidth="1"/>
    <col min="15366" max="15366" width="4.28515625" style="3" customWidth="1"/>
    <col min="15367" max="15367" width="16.140625" style="3" customWidth="1"/>
    <col min="15368" max="15368" width="13.42578125" style="3" customWidth="1"/>
    <col min="15369" max="15369" width="14.42578125" style="3" customWidth="1"/>
    <col min="15370" max="15372" width="0" style="3" hidden="1" customWidth="1"/>
    <col min="15373" max="15373" width="21.42578125" style="3" customWidth="1"/>
    <col min="15374" max="15374" width="3" style="3" customWidth="1"/>
    <col min="15375" max="15375" width="13.28515625" style="3" bestFit="1" customWidth="1"/>
    <col min="15376" max="15616" width="9.140625" style="3"/>
    <col min="15617" max="15617" width="0.7109375" style="3" customWidth="1"/>
    <col min="15618" max="15618" width="6.42578125" style="3" customWidth="1"/>
    <col min="15619" max="15619" width="51.28515625" style="3" customWidth="1"/>
    <col min="15620" max="15620" width="55.140625" style="3" customWidth="1"/>
    <col min="15621" max="15621" width="13.7109375" style="3" customWidth="1"/>
    <col min="15622" max="15622" width="4.28515625" style="3" customWidth="1"/>
    <col min="15623" max="15623" width="16.140625" style="3" customWidth="1"/>
    <col min="15624" max="15624" width="13.42578125" style="3" customWidth="1"/>
    <col min="15625" max="15625" width="14.42578125" style="3" customWidth="1"/>
    <col min="15626" max="15628" width="0" style="3" hidden="1" customWidth="1"/>
    <col min="15629" max="15629" width="21.42578125" style="3" customWidth="1"/>
    <col min="15630" max="15630" width="3" style="3" customWidth="1"/>
    <col min="15631" max="15631" width="13.28515625" style="3" bestFit="1" customWidth="1"/>
    <col min="15632" max="15872" width="9.140625" style="3"/>
    <col min="15873" max="15873" width="0.7109375" style="3" customWidth="1"/>
    <col min="15874" max="15874" width="6.42578125" style="3" customWidth="1"/>
    <col min="15875" max="15875" width="51.28515625" style="3" customWidth="1"/>
    <col min="15876" max="15876" width="55.140625" style="3" customWidth="1"/>
    <col min="15877" max="15877" width="13.7109375" style="3" customWidth="1"/>
    <col min="15878" max="15878" width="4.28515625" style="3" customWidth="1"/>
    <col min="15879" max="15879" width="16.140625" style="3" customWidth="1"/>
    <col min="15880" max="15880" width="13.42578125" style="3" customWidth="1"/>
    <col min="15881" max="15881" width="14.42578125" style="3" customWidth="1"/>
    <col min="15882" max="15884" width="0" style="3" hidden="1" customWidth="1"/>
    <col min="15885" max="15885" width="21.42578125" style="3" customWidth="1"/>
    <col min="15886" max="15886" width="3" style="3" customWidth="1"/>
    <col min="15887" max="15887" width="13.28515625" style="3" bestFit="1" customWidth="1"/>
    <col min="15888" max="16128" width="9.140625" style="3"/>
    <col min="16129" max="16129" width="0.7109375" style="3" customWidth="1"/>
    <col min="16130" max="16130" width="6.42578125" style="3" customWidth="1"/>
    <col min="16131" max="16131" width="51.28515625" style="3" customWidth="1"/>
    <col min="16132" max="16132" width="55.140625" style="3" customWidth="1"/>
    <col min="16133" max="16133" width="13.7109375" style="3" customWidth="1"/>
    <col min="16134" max="16134" width="4.28515625" style="3" customWidth="1"/>
    <col min="16135" max="16135" width="16.140625" style="3" customWidth="1"/>
    <col min="16136" max="16136" width="13.42578125" style="3" customWidth="1"/>
    <col min="16137" max="16137" width="14.42578125" style="3" customWidth="1"/>
    <col min="16138" max="16140" width="0" style="3" hidden="1" customWidth="1"/>
    <col min="16141" max="16141" width="21.42578125" style="3" customWidth="1"/>
    <col min="16142" max="16142" width="3" style="3" customWidth="1"/>
    <col min="16143" max="16143" width="13.28515625" style="3" bestFit="1" customWidth="1"/>
    <col min="16144" max="16384" width="9.140625" style="3"/>
  </cols>
  <sheetData>
    <row r="1" spans="2:15" x14ac:dyDescent="0.2">
      <c r="B1" s="351" t="s">
        <v>82</v>
      </c>
      <c r="C1" s="351"/>
      <c r="D1" s="351"/>
      <c r="E1" s="351"/>
      <c r="F1" s="351"/>
      <c r="G1" s="351"/>
    </row>
    <row r="2" spans="2:15" x14ac:dyDescent="0.2">
      <c r="B2" s="351" t="s">
        <v>30</v>
      </c>
      <c r="C2" s="351"/>
      <c r="D2" s="351"/>
      <c r="E2" s="351"/>
      <c r="F2" s="351"/>
      <c r="G2" s="351"/>
    </row>
    <row r="4" spans="2:15" x14ac:dyDescent="0.2">
      <c r="B4" s="4" t="s">
        <v>83</v>
      </c>
      <c r="C4" s="4"/>
    </row>
    <row r="5" spans="2:15" ht="7.5" customHeight="1" thickBot="1" x14ac:dyDescent="0.25"/>
    <row r="6" spans="2:15" s="14" customFormat="1" ht="47.25" customHeight="1" thickTop="1" x14ac:dyDescent="0.25">
      <c r="B6" s="6" t="s">
        <v>8</v>
      </c>
      <c r="C6" s="100" t="s">
        <v>25</v>
      </c>
      <c r="D6" s="100" t="s">
        <v>31</v>
      </c>
      <c r="E6" s="352" t="s">
        <v>32</v>
      </c>
      <c r="F6" s="353"/>
      <c r="G6" s="8" t="s">
        <v>84</v>
      </c>
      <c r="H6" s="9" t="s">
        <v>85</v>
      </c>
      <c r="I6" s="8" t="s">
        <v>86</v>
      </c>
      <c r="J6" s="10" t="s">
        <v>87</v>
      </c>
      <c r="K6" s="11" t="s">
        <v>88</v>
      </c>
      <c r="L6" s="12" t="s">
        <v>89</v>
      </c>
      <c r="M6" s="13" t="s">
        <v>29</v>
      </c>
    </row>
    <row r="7" spans="2:15" s="23" customFormat="1" ht="15" customHeight="1" x14ac:dyDescent="0.25">
      <c r="B7" s="15">
        <v>1</v>
      </c>
      <c r="C7" s="16" t="s">
        <v>90</v>
      </c>
      <c r="D7" s="16"/>
      <c r="E7" s="17"/>
      <c r="F7" s="18"/>
      <c r="G7" s="19">
        <f>SUM(G8,G93,G178,G186,G194,G223,G252,G302,G324,G353)</f>
        <v>19533000000</v>
      </c>
      <c r="H7" s="19">
        <f>SUM(H8,H93,H178,H186,H194,H223,H252,H302,H324,H353)</f>
        <v>6316504634</v>
      </c>
      <c r="I7" s="19">
        <f>SUM(I8,I93,I178,I186,I194,I223,I252,I302,I324,I353)</f>
        <v>13216495366</v>
      </c>
      <c r="J7" s="20" t="s">
        <v>91</v>
      </c>
      <c r="K7" s="21" t="s">
        <v>91</v>
      </c>
      <c r="L7" s="19" t="s">
        <v>91</v>
      </c>
      <c r="M7" s="22">
        <f>H369-H7</f>
        <v>-6316504634</v>
      </c>
      <c r="O7" s="103">
        <f>6316504634-H7</f>
        <v>0</v>
      </c>
    </row>
    <row r="8" spans="2:15" s="32" customFormat="1" ht="15" customHeight="1" x14ac:dyDescent="0.25">
      <c r="B8" s="68">
        <v>1.1000000000000001</v>
      </c>
      <c r="C8" s="69" t="s">
        <v>33</v>
      </c>
      <c r="D8" s="69" t="s">
        <v>34</v>
      </c>
      <c r="E8" s="70">
        <v>100</v>
      </c>
      <c r="F8" s="69" t="s">
        <v>92</v>
      </c>
      <c r="G8" s="71">
        <f>SUM(G9:G92)</f>
        <v>1960000000</v>
      </c>
      <c r="H8" s="71">
        <f>SUM(H9:H92)</f>
        <v>2015250000</v>
      </c>
      <c r="I8" s="71">
        <f>SUM(I9:I92)</f>
        <v>-55250000</v>
      </c>
      <c r="J8" s="28"/>
      <c r="K8" s="29"/>
      <c r="L8" s="30"/>
      <c r="M8" s="31"/>
    </row>
    <row r="9" spans="2:15" s="32" customFormat="1" ht="15" customHeight="1" x14ac:dyDescent="0.25">
      <c r="B9" s="33" t="s">
        <v>176</v>
      </c>
      <c r="C9" s="34" t="s">
        <v>177</v>
      </c>
      <c r="D9" s="34"/>
      <c r="E9" s="35"/>
      <c r="F9" s="36"/>
      <c r="G9" s="37">
        <v>8000000</v>
      </c>
      <c r="H9" s="38">
        <v>8000000</v>
      </c>
      <c r="I9" s="38">
        <f>G9-H9</f>
        <v>0</v>
      </c>
      <c r="J9" s="39"/>
      <c r="K9" s="40"/>
      <c r="L9" s="41"/>
      <c r="M9" s="31"/>
    </row>
    <row r="10" spans="2:15" s="23" customFormat="1" ht="30" customHeight="1" x14ac:dyDescent="0.25">
      <c r="B10" s="348"/>
      <c r="C10" s="42" t="s">
        <v>95</v>
      </c>
      <c r="D10" s="43" t="s">
        <v>178</v>
      </c>
      <c r="E10" s="44" t="s">
        <v>179</v>
      </c>
      <c r="F10" s="43"/>
      <c r="G10" s="45"/>
      <c r="H10" s="46"/>
      <c r="I10" s="46"/>
      <c r="J10" s="47"/>
      <c r="K10" s="48"/>
      <c r="L10" s="49"/>
      <c r="M10" s="50"/>
      <c r="N10" s="32"/>
    </row>
    <row r="11" spans="2:15" s="23" customFormat="1" ht="15" customHeight="1" x14ac:dyDescent="0.25">
      <c r="B11" s="349"/>
      <c r="C11" s="42" t="s">
        <v>98</v>
      </c>
      <c r="D11" s="43"/>
      <c r="E11" s="44" t="s">
        <v>100</v>
      </c>
      <c r="F11" s="43"/>
      <c r="G11" s="45"/>
      <c r="H11" s="46"/>
      <c r="I11" s="46"/>
      <c r="J11" s="47"/>
      <c r="K11" s="48"/>
      <c r="L11" s="49"/>
      <c r="M11" s="50"/>
      <c r="N11" s="32"/>
    </row>
    <row r="12" spans="2:15" s="23" customFormat="1" ht="15" customHeight="1" x14ac:dyDescent="0.25">
      <c r="B12" s="349"/>
      <c r="C12" s="42" t="s">
        <v>101</v>
      </c>
      <c r="D12" s="43"/>
      <c r="E12" s="44"/>
      <c r="F12" s="43"/>
      <c r="G12" s="45"/>
      <c r="H12" s="46"/>
      <c r="I12" s="46"/>
      <c r="J12" s="47"/>
      <c r="K12" s="48"/>
      <c r="L12" s="49"/>
      <c r="M12" s="50"/>
      <c r="N12" s="32"/>
    </row>
    <row r="13" spans="2:15" s="23" customFormat="1" ht="15" customHeight="1" x14ac:dyDescent="0.25">
      <c r="B13" s="349"/>
      <c r="C13" s="42" t="s">
        <v>102</v>
      </c>
      <c r="D13" s="43"/>
      <c r="E13" s="44"/>
      <c r="F13" s="43"/>
      <c r="G13" s="45"/>
      <c r="H13" s="46"/>
      <c r="I13" s="46"/>
      <c r="J13" s="47"/>
      <c r="K13" s="48"/>
      <c r="L13" s="49"/>
      <c r="M13" s="50"/>
      <c r="N13" s="32"/>
    </row>
    <row r="14" spans="2:15" s="23" customFormat="1" ht="15" customHeight="1" x14ac:dyDescent="0.25">
      <c r="B14" s="350"/>
      <c r="C14" s="42" t="s">
        <v>104</v>
      </c>
      <c r="D14" s="43"/>
      <c r="E14" s="44"/>
      <c r="F14" s="43"/>
      <c r="G14" s="45"/>
      <c r="H14" s="46"/>
      <c r="I14" s="46"/>
      <c r="J14" s="47"/>
      <c r="K14" s="48"/>
      <c r="L14" s="49"/>
      <c r="M14" s="50"/>
      <c r="N14" s="32"/>
    </row>
    <row r="15" spans="2:15" s="23" customFormat="1" ht="21" customHeight="1" x14ac:dyDescent="0.25">
      <c r="B15" s="99"/>
      <c r="C15" s="52" t="s">
        <v>180</v>
      </c>
      <c r="D15" s="52"/>
      <c r="E15" s="53"/>
      <c r="F15" s="52"/>
      <c r="G15" s="46"/>
      <c r="H15" s="46"/>
      <c r="I15" s="46"/>
      <c r="J15" s="47"/>
      <c r="K15" s="48"/>
      <c r="L15" s="49"/>
      <c r="M15" s="50"/>
      <c r="N15" s="32"/>
    </row>
    <row r="16" spans="2:15" s="32" customFormat="1" ht="15" customHeight="1" x14ac:dyDescent="0.25">
      <c r="B16" s="33" t="s">
        <v>181</v>
      </c>
      <c r="C16" s="34" t="s">
        <v>182</v>
      </c>
      <c r="D16" s="34" t="s">
        <v>40</v>
      </c>
      <c r="E16" s="35">
        <v>2200</v>
      </c>
      <c r="F16" s="36"/>
      <c r="G16" s="37">
        <v>18000000</v>
      </c>
      <c r="H16" s="38">
        <v>18000000</v>
      </c>
      <c r="I16" s="38">
        <f>G16-H16</f>
        <v>0</v>
      </c>
      <c r="J16" s="39"/>
      <c r="K16" s="40"/>
      <c r="L16" s="41"/>
      <c r="M16" s="31"/>
    </row>
    <row r="17" spans="2:13" s="23" customFormat="1" ht="33.75" customHeight="1" x14ac:dyDescent="0.25">
      <c r="B17" s="348"/>
      <c r="C17" s="42" t="s">
        <v>95</v>
      </c>
      <c r="D17" s="43" t="s">
        <v>178</v>
      </c>
      <c r="E17" s="44" t="s">
        <v>179</v>
      </c>
      <c r="F17" s="43"/>
      <c r="G17" s="45"/>
      <c r="H17" s="46"/>
      <c r="I17" s="46"/>
      <c r="J17" s="47"/>
      <c r="K17" s="48"/>
      <c r="L17" s="49"/>
      <c r="M17" s="50"/>
    </row>
    <row r="18" spans="2:13" s="23" customFormat="1" ht="15" customHeight="1" x14ac:dyDescent="0.25">
      <c r="B18" s="349"/>
      <c r="C18" s="42" t="s">
        <v>98</v>
      </c>
      <c r="D18" s="43" t="s">
        <v>99</v>
      </c>
      <c r="E18" s="44" t="s">
        <v>100</v>
      </c>
      <c r="F18" s="43"/>
      <c r="G18" s="45"/>
      <c r="H18" s="46"/>
      <c r="I18" s="46"/>
      <c r="J18" s="47"/>
      <c r="K18" s="48"/>
      <c r="L18" s="49"/>
      <c r="M18" s="50"/>
    </row>
    <row r="19" spans="2:13" s="23" customFormat="1" ht="18.75" customHeight="1" x14ac:dyDescent="0.25">
      <c r="B19" s="349"/>
      <c r="C19" s="42" t="s">
        <v>101</v>
      </c>
      <c r="D19" s="43" t="s">
        <v>40</v>
      </c>
      <c r="E19" s="44">
        <v>2200</v>
      </c>
      <c r="F19" s="43"/>
      <c r="G19" s="45"/>
      <c r="H19" s="46"/>
      <c r="I19" s="46"/>
      <c r="J19" s="47"/>
      <c r="K19" s="48"/>
      <c r="L19" s="49"/>
      <c r="M19" s="50"/>
    </row>
    <row r="20" spans="2:13" s="23" customFormat="1" ht="15" customHeight="1" x14ac:dyDescent="0.25">
      <c r="B20" s="349"/>
      <c r="C20" s="42" t="s">
        <v>102</v>
      </c>
      <c r="D20" s="43" t="s">
        <v>183</v>
      </c>
      <c r="E20" s="54">
        <v>1</v>
      </c>
      <c r="F20" s="55"/>
      <c r="G20" s="45"/>
      <c r="H20" s="46"/>
      <c r="I20" s="46"/>
      <c r="J20" s="47"/>
      <c r="K20" s="48"/>
      <c r="L20" s="49"/>
      <c r="M20" s="50"/>
    </row>
    <row r="21" spans="2:13" s="23" customFormat="1" ht="15" customHeight="1" x14ac:dyDescent="0.25">
      <c r="B21" s="350"/>
      <c r="C21" s="42" t="s">
        <v>104</v>
      </c>
      <c r="D21" s="43" t="s">
        <v>184</v>
      </c>
      <c r="E21" s="44"/>
      <c r="F21" s="43"/>
      <c r="G21" s="45"/>
      <c r="H21" s="46"/>
      <c r="I21" s="46"/>
      <c r="J21" s="47"/>
      <c r="K21" s="48"/>
      <c r="L21" s="49"/>
      <c r="M21" s="50"/>
    </row>
    <row r="22" spans="2:13" s="23" customFormat="1" ht="53.25" customHeight="1" x14ac:dyDescent="0.25">
      <c r="B22" s="99"/>
      <c r="C22" s="52" t="s">
        <v>185</v>
      </c>
      <c r="D22" s="52"/>
      <c r="E22" s="53"/>
      <c r="F22" s="52"/>
      <c r="G22" s="46"/>
      <c r="H22" s="46"/>
      <c r="I22" s="46"/>
      <c r="J22" s="47"/>
      <c r="K22" s="48"/>
      <c r="L22" s="49"/>
      <c r="M22" s="50"/>
    </row>
    <row r="23" spans="2:13" s="32" customFormat="1" ht="31.5" customHeight="1" x14ac:dyDescent="0.25">
      <c r="B23" s="33" t="s">
        <v>186</v>
      </c>
      <c r="C23" s="34" t="s">
        <v>187</v>
      </c>
      <c r="D23" s="34" t="s">
        <v>39</v>
      </c>
      <c r="E23" s="35">
        <v>12</v>
      </c>
      <c r="F23" s="36"/>
      <c r="G23" s="37">
        <v>303000000</v>
      </c>
      <c r="H23" s="38">
        <f>303000000-28550000</f>
        <v>274450000</v>
      </c>
      <c r="I23" s="38">
        <f>G23-H23</f>
        <v>28550000</v>
      </c>
      <c r="J23" s="39"/>
      <c r="K23" s="40"/>
      <c r="L23" s="41"/>
      <c r="M23" s="31"/>
    </row>
    <row r="24" spans="2:13" s="23" customFormat="1" ht="30" customHeight="1" x14ac:dyDescent="0.25">
      <c r="B24" s="348"/>
      <c r="C24" s="42" t="s">
        <v>95</v>
      </c>
      <c r="D24" s="43" t="s">
        <v>178</v>
      </c>
      <c r="E24" s="44" t="s">
        <v>179</v>
      </c>
      <c r="F24" s="43"/>
      <c r="G24" s="45"/>
      <c r="H24" s="46"/>
      <c r="I24" s="46"/>
      <c r="J24" s="47"/>
      <c r="K24" s="48"/>
      <c r="L24" s="49"/>
      <c r="M24" s="50"/>
    </row>
    <row r="25" spans="2:13" s="23" customFormat="1" ht="15" customHeight="1" x14ac:dyDescent="0.25">
      <c r="B25" s="349"/>
      <c r="C25" s="42" t="s">
        <v>98</v>
      </c>
      <c r="D25" s="43" t="s">
        <v>99</v>
      </c>
      <c r="E25" s="44" t="s">
        <v>100</v>
      </c>
      <c r="F25" s="43"/>
      <c r="G25" s="45"/>
      <c r="H25" s="46"/>
      <c r="I25" s="46"/>
      <c r="J25" s="47"/>
      <c r="K25" s="48"/>
      <c r="L25" s="49"/>
      <c r="M25" s="50"/>
    </row>
    <row r="26" spans="2:13" s="23" customFormat="1" ht="30" customHeight="1" x14ac:dyDescent="0.25">
      <c r="B26" s="349"/>
      <c r="C26" s="42" t="s">
        <v>101</v>
      </c>
      <c r="D26" s="43" t="s">
        <v>39</v>
      </c>
      <c r="E26" s="44">
        <v>12</v>
      </c>
      <c r="F26" s="43"/>
      <c r="G26" s="45"/>
      <c r="H26" s="46"/>
      <c r="I26" s="46"/>
      <c r="J26" s="47"/>
      <c r="K26" s="48"/>
      <c r="L26" s="49"/>
      <c r="M26" s="50"/>
    </row>
    <row r="27" spans="2:13" s="23" customFormat="1" ht="25.5" customHeight="1" x14ac:dyDescent="0.25">
      <c r="B27" s="349"/>
      <c r="C27" s="42" t="s">
        <v>102</v>
      </c>
      <c r="D27" s="43" t="s">
        <v>188</v>
      </c>
      <c r="E27" s="54">
        <v>1</v>
      </c>
      <c r="F27" s="55"/>
      <c r="G27" s="45"/>
      <c r="H27" s="46"/>
      <c r="I27" s="46"/>
      <c r="J27" s="47"/>
      <c r="K27" s="48"/>
      <c r="L27" s="49"/>
      <c r="M27" s="50"/>
    </row>
    <row r="28" spans="2:13" s="23" customFormat="1" ht="15" customHeight="1" x14ac:dyDescent="0.25">
      <c r="B28" s="350"/>
      <c r="C28" s="42" t="s">
        <v>104</v>
      </c>
      <c r="D28" s="43" t="s">
        <v>184</v>
      </c>
      <c r="E28" s="44"/>
      <c r="F28" s="43"/>
      <c r="G28" s="45"/>
      <c r="H28" s="46"/>
      <c r="I28" s="46"/>
      <c r="J28" s="47"/>
      <c r="K28" s="48"/>
      <c r="L28" s="49"/>
      <c r="M28" s="50"/>
    </row>
    <row r="29" spans="2:13" s="23" customFormat="1" ht="81" customHeight="1" x14ac:dyDescent="0.25">
      <c r="B29" s="99"/>
      <c r="C29" s="52" t="s">
        <v>189</v>
      </c>
      <c r="D29" s="52"/>
      <c r="E29" s="53"/>
      <c r="F29" s="52"/>
      <c r="G29" s="46"/>
      <c r="H29" s="46"/>
      <c r="I29" s="46"/>
      <c r="J29" s="47"/>
      <c r="K29" s="48"/>
      <c r="L29" s="49"/>
      <c r="M29" s="50"/>
    </row>
    <row r="30" spans="2:13" s="32" customFormat="1" ht="15" customHeight="1" x14ac:dyDescent="0.25">
      <c r="B30" s="33" t="s">
        <v>190</v>
      </c>
      <c r="C30" s="34" t="s">
        <v>191</v>
      </c>
      <c r="D30" s="34" t="s">
        <v>13</v>
      </c>
      <c r="E30" s="35">
        <v>70</v>
      </c>
      <c r="F30" s="36"/>
      <c r="G30" s="37">
        <v>146000000</v>
      </c>
      <c r="H30" s="38">
        <v>0</v>
      </c>
      <c r="I30" s="38">
        <f>G30-H30</f>
        <v>146000000</v>
      </c>
      <c r="J30" s="39"/>
      <c r="K30" s="40"/>
      <c r="L30" s="41"/>
      <c r="M30" s="31" t="s">
        <v>192</v>
      </c>
    </row>
    <row r="31" spans="2:13" s="23" customFormat="1" ht="31.5" customHeight="1" x14ac:dyDescent="0.25">
      <c r="B31" s="348"/>
      <c r="C31" s="42" t="s">
        <v>95</v>
      </c>
      <c r="D31" s="43" t="s">
        <v>178</v>
      </c>
      <c r="E31" s="44" t="s">
        <v>179</v>
      </c>
      <c r="F31" s="43"/>
      <c r="G31" s="45"/>
      <c r="H31" s="46"/>
      <c r="I31" s="46"/>
      <c r="J31" s="47"/>
      <c r="K31" s="48"/>
      <c r="L31" s="49"/>
      <c r="M31" s="50"/>
    </row>
    <row r="32" spans="2:13" s="23" customFormat="1" ht="15" customHeight="1" x14ac:dyDescent="0.25">
      <c r="B32" s="349"/>
      <c r="C32" s="42" t="s">
        <v>98</v>
      </c>
      <c r="D32" s="43" t="s">
        <v>99</v>
      </c>
      <c r="E32" s="44" t="s">
        <v>100</v>
      </c>
      <c r="F32" s="43"/>
      <c r="G32" s="45"/>
      <c r="H32" s="46"/>
      <c r="I32" s="46"/>
      <c r="J32" s="47"/>
      <c r="K32" s="48"/>
      <c r="L32" s="49"/>
      <c r="M32" s="50"/>
    </row>
    <row r="33" spans="2:13" s="23" customFormat="1" ht="28.5" customHeight="1" x14ac:dyDescent="0.25">
      <c r="B33" s="349"/>
      <c r="C33" s="42" t="s">
        <v>101</v>
      </c>
      <c r="D33" s="43" t="s">
        <v>13</v>
      </c>
      <c r="E33" s="44">
        <v>70</v>
      </c>
      <c r="F33" s="43"/>
      <c r="G33" s="45"/>
      <c r="H33" s="46"/>
      <c r="I33" s="46"/>
      <c r="J33" s="47"/>
      <c r="K33" s="48"/>
      <c r="L33" s="49"/>
      <c r="M33" s="50"/>
    </row>
    <row r="34" spans="2:13" s="23" customFormat="1" ht="15" customHeight="1" x14ac:dyDescent="0.25">
      <c r="B34" s="349"/>
      <c r="C34" s="42" t="s">
        <v>102</v>
      </c>
      <c r="D34" s="43" t="s">
        <v>193</v>
      </c>
      <c r="E34" s="54">
        <v>1</v>
      </c>
      <c r="F34" s="55"/>
      <c r="G34" s="45"/>
      <c r="H34" s="46"/>
      <c r="I34" s="46"/>
      <c r="J34" s="47"/>
      <c r="K34" s="48"/>
      <c r="L34" s="49"/>
      <c r="M34" s="50"/>
    </row>
    <row r="35" spans="2:13" s="23" customFormat="1" ht="15" customHeight="1" x14ac:dyDescent="0.25">
      <c r="B35" s="350"/>
      <c r="C35" s="42" t="s">
        <v>104</v>
      </c>
      <c r="D35" s="43" t="s">
        <v>184</v>
      </c>
      <c r="E35" s="44"/>
      <c r="F35" s="43"/>
      <c r="G35" s="45"/>
      <c r="H35" s="46"/>
      <c r="I35" s="46"/>
      <c r="J35" s="47"/>
      <c r="K35" s="48"/>
      <c r="L35" s="49"/>
      <c r="M35" s="50"/>
    </row>
    <row r="36" spans="2:13" s="23" customFormat="1" ht="69" customHeight="1" x14ac:dyDescent="0.25">
      <c r="B36" s="99"/>
      <c r="C36" s="52" t="s">
        <v>189</v>
      </c>
      <c r="D36" s="52"/>
      <c r="E36" s="53"/>
      <c r="F36" s="52"/>
      <c r="G36" s="46"/>
      <c r="H36" s="46"/>
      <c r="I36" s="46"/>
      <c r="J36" s="47"/>
      <c r="K36" s="48"/>
      <c r="L36" s="49"/>
      <c r="M36" s="50"/>
    </row>
    <row r="37" spans="2:13" s="32" customFormat="1" ht="53.25" customHeight="1" x14ac:dyDescent="0.25">
      <c r="B37" s="33" t="s">
        <v>194</v>
      </c>
      <c r="C37" s="34" t="s">
        <v>195</v>
      </c>
      <c r="D37" s="34" t="s">
        <v>38</v>
      </c>
      <c r="E37" s="35">
        <v>12</v>
      </c>
      <c r="F37" s="36"/>
      <c r="G37" s="37">
        <v>723000000</v>
      </c>
      <c r="H37" s="38">
        <f>723000000+14800000+100000000</f>
        <v>837800000</v>
      </c>
      <c r="I37" s="38">
        <f>G37-H37</f>
        <v>-114800000</v>
      </c>
      <c r="J37" s="39"/>
      <c r="K37" s="40"/>
      <c r="L37" s="41"/>
      <c r="M37" s="50" t="s">
        <v>196</v>
      </c>
    </row>
    <row r="38" spans="2:13" s="23" customFormat="1" ht="24" customHeight="1" x14ac:dyDescent="0.25">
      <c r="B38" s="348"/>
      <c r="C38" s="42" t="s">
        <v>95</v>
      </c>
      <c r="D38" s="43" t="s">
        <v>178</v>
      </c>
      <c r="E38" s="44" t="s">
        <v>179</v>
      </c>
      <c r="F38" s="43"/>
      <c r="G38" s="45"/>
      <c r="H38" s="46"/>
      <c r="I38" s="46"/>
      <c r="J38" s="47"/>
      <c r="K38" s="48"/>
      <c r="L38" s="49"/>
      <c r="M38" s="50"/>
    </row>
    <row r="39" spans="2:13" s="23" customFormat="1" ht="15" customHeight="1" x14ac:dyDescent="0.25">
      <c r="B39" s="349"/>
      <c r="C39" s="42" t="s">
        <v>98</v>
      </c>
      <c r="D39" s="43" t="s">
        <v>99</v>
      </c>
      <c r="E39" s="44" t="s">
        <v>100</v>
      </c>
      <c r="F39" s="43"/>
      <c r="G39" s="45"/>
      <c r="H39" s="46"/>
      <c r="I39" s="46"/>
      <c r="J39" s="47"/>
      <c r="K39" s="48"/>
      <c r="L39" s="49"/>
      <c r="M39" s="50"/>
    </row>
    <row r="40" spans="2:13" s="23" customFormat="1" ht="45" customHeight="1" x14ac:dyDescent="0.25">
      <c r="B40" s="349"/>
      <c r="C40" s="42" t="s">
        <v>101</v>
      </c>
      <c r="D40" s="43" t="s">
        <v>38</v>
      </c>
      <c r="E40" s="44">
        <v>12</v>
      </c>
      <c r="F40" s="43"/>
      <c r="G40" s="45"/>
      <c r="H40" s="46"/>
      <c r="I40" s="46"/>
      <c r="J40" s="47"/>
      <c r="K40" s="48"/>
      <c r="L40" s="49"/>
      <c r="M40" s="50"/>
    </row>
    <row r="41" spans="2:13" s="23" customFormat="1" ht="26.25" customHeight="1" x14ac:dyDescent="0.25">
      <c r="B41" s="349"/>
      <c r="C41" s="42" t="s">
        <v>102</v>
      </c>
      <c r="D41" s="43" t="s">
        <v>197</v>
      </c>
      <c r="E41" s="54">
        <v>1</v>
      </c>
      <c r="F41" s="55"/>
      <c r="G41" s="45"/>
      <c r="H41" s="46"/>
      <c r="I41" s="46"/>
      <c r="J41" s="47"/>
      <c r="K41" s="48"/>
      <c r="L41" s="49"/>
      <c r="M41" s="50"/>
    </row>
    <row r="42" spans="2:13" s="23" customFormat="1" ht="15" customHeight="1" x14ac:dyDescent="0.25">
      <c r="B42" s="350"/>
      <c r="C42" s="42" t="s">
        <v>104</v>
      </c>
      <c r="D42" s="43" t="s">
        <v>184</v>
      </c>
      <c r="E42" s="44"/>
      <c r="F42" s="43"/>
      <c r="G42" s="45"/>
      <c r="H42" s="46"/>
      <c r="I42" s="46"/>
      <c r="J42" s="47"/>
      <c r="K42" s="48"/>
      <c r="L42" s="49"/>
      <c r="M42" s="50"/>
    </row>
    <row r="43" spans="2:13" s="23" customFormat="1" ht="78.75" customHeight="1" x14ac:dyDescent="0.25">
      <c r="B43" s="99"/>
      <c r="C43" s="52" t="s">
        <v>189</v>
      </c>
      <c r="D43" s="52"/>
      <c r="E43" s="53"/>
      <c r="F43" s="52"/>
      <c r="G43" s="46"/>
      <c r="H43" s="46"/>
      <c r="I43" s="46"/>
      <c r="J43" s="47"/>
      <c r="K43" s="48"/>
      <c r="L43" s="49"/>
      <c r="M43" s="50"/>
    </row>
    <row r="44" spans="2:13" s="32" customFormat="1" ht="15" customHeight="1" x14ac:dyDescent="0.25">
      <c r="B44" s="33" t="s">
        <v>198</v>
      </c>
      <c r="C44" s="34" t="s">
        <v>199</v>
      </c>
      <c r="D44" s="34" t="s">
        <v>35</v>
      </c>
      <c r="E44" s="35">
        <v>12</v>
      </c>
      <c r="F44" s="36"/>
      <c r="G44" s="37">
        <v>55000000</v>
      </c>
      <c r="H44" s="38">
        <v>55000000</v>
      </c>
      <c r="I44" s="38">
        <f>G44-H44</f>
        <v>0</v>
      </c>
      <c r="J44" s="39"/>
      <c r="K44" s="40"/>
      <c r="L44" s="41"/>
      <c r="M44" s="31" t="s">
        <v>109</v>
      </c>
    </row>
    <row r="45" spans="2:13" s="23" customFormat="1" ht="24.75" customHeight="1" x14ac:dyDescent="0.25">
      <c r="B45" s="348"/>
      <c r="C45" s="42" t="s">
        <v>95</v>
      </c>
      <c r="D45" s="43" t="s">
        <v>178</v>
      </c>
      <c r="E45" s="44" t="s">
        <v>179</v>
      </c>
      <c r="F45" s="43"/>
      <c r="G45" s="45"/>
      <c r="H45" s="46"/>
      <c r="I45" s="46"/>
      <c r="J45" s="47"/>
      <c r="K45" s="48"/>
      <c r="L45" s="49"/>
      <c r="M45" s="50"/>
    </row>
    <row r="46" spans="2:13" s="23" customFormat="1" ht="15" customHeight="1" x14ac:dyDescent="0.25">
      <c r="B46" s="349"/>
      <c r="C46" s="42" t="s">
        <v>98</v>
      </c>
      <c r="D46" s="43" t="s">
        <v>99</v>
      </c>
      <c r="E46" s="44" t="s">
        <v>100</v>
      </c>
      <c r="F46" s="43"/>
      <c r="G46" s="45"/>
      <c r="H46" s="46"/>
      <c r="I46" s="46"/>
      <c r="J46" s="47"/>
      <c r="K46" s="48"/>
      <c r="L46" s="49"/>
      <c r="M46" s="50"/>
    </row>
    <row r="47" spans="2:13" s="23" customFormat="1" ht="27.75" customHeight="1" x14ac:dyDescent="0.25">
      <c r="B47" s="349"/>
      <c r="C47" s="42" t="s">
        <v>101</v>
      </c>
      <c r="D47" s="43" t="s">
        <v>35</v>
      </c>
      <c r="E47" s="44">
        <v>12</v>
      </c>
      <c r="F47" s="43"/>
      <c r="G47" s="45"/>
      <c r="H47" s="46"/>
      <c r="I47" s="46"/>
      <c r="J47" s="47"/>
      <c r="K47" s="48"/>
      <c r="L47" s="49"/>
      <c r="M47" s="50"/>
    </row>
    <row r="48" spans="2:13" s="23" customFormat="1" ht="15" customHeight="1" x14ac:dyDescent="0.25">
      <c r="B48" s="349"/>
      <c r="C48" s="42" t="s">
        <v>102</v>
      </c>
      <c r="D48" s="43" t="s">
        <v>200</v>
      </c>
      <c r="E48" s="54">
        <v>1</v>
      </c>
      <c r="F48" s="55"/>
      <c r="G48" s="45"/>
      <c r="H48" s="46"/>
      <c r="I48" s="46"/>
      <c r="J48" s="47"/>
      <c r="K48" s="48"/>
      <c r="L48" s="49"/>
      <c r="M48" s="50"/>
    </row>
    <row r="49" spans="2:13" s="23" customFormat="1" ht="15" customHeight="1" x14ac:dyDescent="0.25">
      <c r="B49" s="350"/>
      <c r="C49" s="42" t="s">
        <v>104</v>
      </c>
      <c r="D49" s="43" t="s">
        <v>184</v>
      </c>
      <c r="E49" s="44"/>
      <c r="F49" s="43"/>
      <c r="G49" s="45"/>
      <c r="H49" s="46"/>
      <c r="I49" s="46"/>
      <c r="J49" s="47"/>
      <c r="K49" s="48"/>
      <c r="L49" s="49"/>
      <c r="M49" s="50"/>
    </row>
    <row r="50" spans="2:13" s="23" customFormat="1" ht="70.5" customHeight="1" x14ac:dyDescent="0.25">
      <c r="B50" s="99"/>
      <c r="C50" s="52" t="s">
        <v>189</v>
      </c>
      <c r="D50" s="52"/>
      <c r="E50" s="53"/>
      <c r="F50" s="52"/>
      <c r="G50" s="46"/>
      <c r="H50" s="46"/>
      <c r="I50" s="46"/>
      <c r="J50" s="47"/>
      <c r="K50" s="48"/>
      <c r="L50" s="49"/>
      <c r="M50" s="50"/>
    </row>
    <row r="51" spans="2:13" s="32" customFormat="1" ht="15" customHeight="1" x14ac:dyDescent="0.25">
      <c r="B51" s="33" t="s">
        <v>201</v>
      </c>
      <c r="C51" s="34" t="s">
        <v>202</v>
      </c>
      <c r="D51" s="34" t="s">
        <v>36</v>
      </c>
      <c r="E51" s="35">
        <v>1</v>
      </c>
      <c r="F51" s="36"/>
      <c r="G51" s="37">
        <v>51000000</v>
      </c>
      <c r="H51" s="38">
        <v>75000000</v>
      </c>
      <c r="I51" s="38">
        <f>G51-H51</f>
        <v>-24000000</v>
      </c>
      <c r="J51" s="39"/>
      <c r="K51" s="40"/>
      <c r="L51" s="41"/>
      <c r="M51" s="31"/>
    </row>
    <row r="52" spans="2:13" s="23" customFormat="1" ht="26.25" customHeight="1" x14ac:dyDescent="0.25">
      <c r="B52" s="348"/>
      <c r="C52" s="42" t="s">
        <v>95</v>
      </c>
      <c r="D52" s="43" t="s">
        <v>178</v>
      </c>
      <c r="E52" s="44" t="s">
        <v>179</v>
      </c>
      <c r="F52" s="43"/>
      <c r="G52" s="45"/>
      <c r="H52" s="46"/>
      <c r="I52" s="46"/>
      <c r="J52" s="47"/>
      <c r="K52" s="48"/>
      <c r="L52" s="49"/>
      <c r="M52" s="50"/>
    </row>
    <row r="53" spans="2:13" s="23" customFormat="1" ht="15" customHeight="1" x14ac:dyDescent="0.25">
      <c r="B53" s="349"/>
      <c r="C53" s="42" t="s">
        <v>98</v>
      </c>
      <c r="D53" s="43" t="s">
        <v>99</v>
      </c>
      <c r="E53" s="44" t="s">
        <v>100</v>
      </c>
      <c r="F53" s="43"/>
      <c r="G53" s="45"/>
      <c r="H53" s="46"/>
      <c r="I53" s="46"/>
      <c r="J53" s="47"/>
      <c r="K53" s="48"/>
      <c r="L53" s="49"/>
      <c r="M53" s="50"/>
    </row>
    <row r="54" spans="2:13" s="23" customFormat="1" ht="26.25" customHeight="1" x14ac:dyDescent="0.25">
      <c r="B54" s="349"/>
      <c r="C54" s="42" t="s">
        <v>101</v>
      </c>
      <c r="D54" s="43" t="s">
        <v>36</v>
      </c>
      <c r="E54" s="44">
        <v>1</v>
      </c>
      <c r="F54" s="43"/>
      <c r="G54" s="45"/>
      <c r="H54" s="46"/>
      <c r="I54" s="46"/>
      <c r="J54" s="47"/>
      <c r="K54" s="48"/>
      <c r="L54" s="49"/>
      <c r="M54" s="50"/>
    </row>
    <row r="55" spans="2:13" s="23" customFormat="1" ht="16.5" customHeight="1" x14ac:dyDescent="0.25">
      <c r="B55" s="349"/>
      <c r="C55" s="42" t="s">
        <v>102</v>
      </c>
      <c r="D55" s="43" t="s">
        <v>5</v>
      </c>
      <c r="E55" s="54">
        <v>1</v>
      </c>
      <c r="F55" s="55"/>
      <c r="G55" s="45"/>
      <c r="H55" s="46"/>
      <c r="I55" s="46"/>
      <c r="J55" s="47"/>
      <c r="K55" s="48"/>
      <c r="L55" s="49"/>
      <c r="M55" s="50"/>
    </row>
    <row r="56" spans="2:13" s="23" customFormat="1" ht="15" customHeight="1" x14ac:dyDescent="0.25">
      <c r="B56" s="350"/>
      <c r="C56" s="42" t="s">
        <v>104</v>
      </c>
      <c r="D56" s="43" t="s">
        <v>184</v>
      </c>
      <c r="E56" s="44"/>
      <c r="F56" s="43"/>
      <c r="G56" s="45"/>
      <c r="H56" s="46"/>
      <c r="I56" s="46"/>
      <c r="J56" s="47"/>
      <c r="K56" s="48"/>
      <c r="L56" s="49"/>
      <c r="M56" s="50"/>
    </row>
    <row r="57" spans="2:13" s="23" customFormat="1" ht="15" customHeight="1" x14ac:dyDescent="0.25">
      <c r="B57" s="99"/>
      <c r="C57" s="52" t="s">
        <v>203</v>
      </c>
      <c r="D57" s="52"/>
      <c r="E57" s="53"/>
      <c r="F57" s="52"/>
      <c r="G57" s="46"/>
      <c r="H57" s="46"/>
      <c r="I57" s="46"/>
      <c r="J57" s="47"/>
      <c r="K57" s="48"/>
      <c r="L57" s="49"/>
      <c r="M57" s="50"/>
    </row>
    <row r="58" spans="2:13" s="32" customFormat="1" ht="41.25" customHeight="1" x14ac:dyDescent="0.25">
      <c r="B58" s="33" t="s">
        <v>204</v>
      </c>
      <c r="C58" s="34" t="s">
        <v>205</v>
      </c>
      <c r="D58" s="34" t="s">
        <v>41</v>
      </c>
      <c r="E58" s="35">
        <v>12</v>
      </c>
      <c r="F58" s="36"/>
      <c r="G58" s="37">
        <v>18000000</v>
      </c>
      <c r="H58" s="38">
        <v>18000000</v>
      </c>
      <c r="I58" s="38">
        <f>G58-H58</f>
        <v>0</v>
      </c>
      <c r="J58" s="39"/>
      <c r="K58" s="40"/>
      <c r="L58" s="41"/>
      <c r="M58" s="31"/>
    </row>
    <row r="59" spans="2:13" s="23" customFormat="1" ht="24" customHeight="1" x14ac:dyDescent="0.25">
      <c r="B59" s="348"/>
      <c r="C59" s="42" t="s">
        <v>95</v>
      </c>
      <c r="D59" s="43" t="s">
        <v>178</v>
      </c>
      <c r="E59" s="44" t="s">
        <v>179</v>
      </c>
      <c r="F59" s="43"/>
      <c r="G59" s="45"/>
      <c r="H59" s="46"/>
      <c r="I59" s="46"/>
      <c r="J59" s="47"/>
      <c r="K59" s="48"/>
      <c r="L59" s="49"/>
      <c r="M59" s="50"/>
    </row>
    <row r="60" spans="2:13" s="23" customFormat="1" ht="15" customHeight="1" x14ac:dyDescent="0.25">
      <c r="B60" s="349"/>
      <c r="C60" s="42" t="s">
        <v>98</v>
      </c>
      <c r="D60" s="43" t="s">
        <v>99</v>
      </c>
      <c r="E60" s="44" t="s">
        <v>100</v>
      </c>
      <c r="F60" s="43"/>
      <c r="G60" s="45"/>
      <c r="H60" s="46"/>
      <c r="I60" s="46"/>
      <c r="J60" s="47"/>
      <c r="K60" s="48"/>
      <c r="L60" s="49"/>
      <c r="M60" s="50"/>
    </row>
    <row r="61" spans="2:13" s="23" customFormat="1" ht="40.5" customHeight="1" x14ac:dyDescent="0.25">
      <c r="B61" s="349"/>
      <c r="C61" s="42" t="s">
        <v>101</v>
      </c>
      <c r="D61" s="43" t="s">
        <v>41</v>
      </c>
      <c r="E61" s="44">
        <v>12</v>
      </c>
      <c r="F61" s="43"/>
      <c r="G61" s="45"/>
      <c r="H61" s="46"/>
      <c r="I61" s="46"/>
      <c r="J61" s="47"/>
      <c r="K61" s="48"/>
      <c r="L61" s="49"/>
      <c r="M61" s="50"/>
    </row>
    <row r="62" spans="2:13" s="23" customFormat="1" ht="30.75" customHeight="1" x14ac:dyDescent="0.25">
      <c r="B62" s="349"/>
      <c r="C62" s="42" t="s">
        <v>102</v>
      </c>
      <c r="D62" s="43" t="s">
        <v>206</v>
      </c>
      <c r="E62" s="54">
        <v>1</v>
      </c>
      <c r="F62" s="55"/>
      <c r="G62" s="45"/>
      <c r="H62" s="46"/>
      <c r="I62" s="46"/>
      <c r="J62" s="47"/>
      <c r="K62" s="48"/>
      <c r="L62" s="49"/>
      <c r="M62" s="50"/>
    </row>
    <row r="63" spans="2:13" s="23" customFormat="1" ht="16.5" customHeight="1" x14ac:dyDescent="0.25">
      <c r="B63" s="350"/>
      <c r="C63" s="42" t="s">
        <v>104</v>
      </c>
      <c r="D63" s="43" t="s">
        <v>184</v>
      </c>
      <c r="E63" s="44"/>
      <c r="F63" s="43"/>
      <c r="G63" s="45"/>
      <c r="H63" s="46"/>
      <c r="I63" s="46"/>
      <c r="J63" s="47"/>
      <c r="K63" s="48"/>
      <c r="L63" s="49"/>
      <c r="M63" s="50"/>
    </row>
    <row r="64" spans="2:13" s="23" customFormat="1" ht="72" customHeight="1" x14ac:dyDescent="0.25">
      <c r="B64" s="99"/>
      <c r="C64" s="52" t="s">
        <v>203</v>
      </c>
      <c r="D64" s="52"/>
      <c r="E64" s="53"/>
      <c r="F64" s="52"/>
      <c r="G64" s="46"/>
      <c r="H64" s="46"/>
      <c r="I64" s="46"/>
      <c r="J64" s="47"/>
      <c r="K64" s="48"/>
      <c r="L64" s="49"/>
      <c r="M64" s="50"/>
    </row>
    <row r="65" spans="2:13" s="32" customFormat="1" ht="24" customHeight="1" x14ac:dyDescent="0.25">
      <c r="B65" s="33" t="s">
        <v>207</v>
      </c>
      <c r="C65" s="34" t="s">
        <v>208</v>
      </c>
      <c r="D65" s="34" t="s">
        <v>14</v>
      </c>
      <c r="E65" s="35">
        <v>6</v>
      </c>
      <c r="F65" s="36"/>
      <c r="G65" s="37">
        <v>42000000</v>
      </c>
      <c r="H65" s="38">
        <v>40000000</v>
      </c>
      <c r="I65" s="38">
        <f>G65-H65</f>
        <v>2000000</v>
      </c>
      <c r="J65" s="39"/>
      <c r="K65" s="40"/>
      <c r="L65" s="41"/>
      <c r="M65" s="31" t="s">
        <v>209</v>
      </c>
    </row>
    <row r="66" spans="2:13" s="23" customFormat="1" ht="26.25" customHeight="1" x14ac:dyDescent="0.25">
      <c r="B66" s="348"/>
      <c r="C66" s="42" t="s">
        <v>95</v>
      </c>
      <c r="D66" s="43" t="s">
        <v>178</v>
      </c>
      <c r="E66" s="44" t="s">
        <v>179</v>
      </c>
      <c r="F66" s="43"/>
      <c r="G66" s="45"/>
      <c r="H66" s="46"/>
      <c r="I66" s="46"/>
      <c r="J66" s="47"/>
      <c r="K66" s="48"/>
      <c r="L66" s="49"/>
      <c r="M66" s="50"/>
    </row>
    <row r="67" spans="2:13" s="23" customFormat="1" ht="15" customHeight="1" x14ac:dyDescent="0.25">
      <c r="B67" s="349"/>
      <c r="C67" s="42" t="s">
        <v>98</v>
      </c>
      <c r="D67" s="43" t="s">
        <v>99</v>
      </c>
      <c r="E67" s="44" t="s">
        <v>100</v>
      </c>
      <c r="F67" s="43"/>
      <c r="G67" s="45"/>
      <c r="H67" s="46"/>
      <c r="I67" s="46"/>
      <c r="J67" s="47"/>
      <c r="K67" s="48"/>
      <c r="L67" s="49"/>
      <c r="M67" s="50"/>
    </row>
    <row r="68" spans="2:13" s="23" customFormat="1" ht="15" customHeight="1" x14ac:dyDescent="0.25">
      <c r="B68" s="349"/>
      <c r="C68" s="42" t="s">
        <v>101</v>
      </c>
      <c r="D68" s="43" t="s">
        <v>14</v>
      </c>
      <c r="E68" s="44">
        <v>6</v>
      </c>
      <c r="F68" s="43"/>
      <c r="G68" s="45"/>
      <c r="H68" s="46"/>
      <c r="I68" s="46"/>
      <c r="J68" s="47"/>
      <c r="K68" s="48"/>
      <c r="L68" s="49"/>
      <c r="M68" s="50"/>
    </row>
    <row r="69" spans="2:13" s="23" customFormat="1" ht="15" customHeight="1" x14ac:dyDescent="0.25">
      <c r="B69" s="349"/>
      <c r="C69" s="42" t="s">
        <v>102</v>
      </c>
      <c r="D69" s="43" t="s">
        <v>210</v>
      </c>
      <c r="E69" s="54">
        <v>1</v>
      </c>
      <c r="F69" s="55"/>
      <c r="G69" s="45"/>
      <c r="H69" s="46"/>
      <c r="I69" s="46"/>
      <c r="J69" s="47"/>
      <c r="K69" s="48"/>
      <c r="L69" s="49"/>
      <c r="M69" s="50"/>
    </row>
    <row r="70" spans="2:13" s="23" customFormat="1" ht="15" customHeight="1" x14ac:dyDescent="0.25">
      <c r="B70" s="350"/>
      <c r="C70" s="42" t="s">
        <v>104</v>
      </c>
      <c r="D70" s="43" t="s">
        <v>184</v>
      </c>
      <c r="E70" s="44"/>
      <c r="F70" s="43"/>
      <c r="G70" s="45"/>
      <c r="H70" s="46"/>
      <c r="I70" s="46"/>
      <c r="J70" s="47"/>
      <c r="K70" s="48"/>
      <c r="L70" s="49"/>
      <c r="M70" s="50"/>
    </row>
    <row r="71" spans="2:13" s="23" customFormat="1" ht="55.5" customHeight="1" x14ac:dyDescent="0.25">
      <c r="B71" s="99"/>
      <c r="C71" s="52" t="s">
        <v>211</v>
      </c>
      <c r="D71" s="52"/>
      <c r="E71" s="53"/>
      <c r="F71" s="52"/>
      <c r="G71" s="46"/>
      <c r="H71" s="46"/>
      <c r="I71" s="46"/>
      <c r="J71" s="47"/>
      <c r="K71" s="48"/>
      <c r="L71" s="49"/>
      <c r="M71" s="50"/>
    </row>
    <row r="72" spans="2:13" s="32" customFormat="1" ht="27.75" customHeight="1" x14ac:dyDescent="0.25">
      <c r="B72" s="33" t="s">
        <v>212</v>
      </c>
      <c r="C72" s="34" t="s">
        <v>213</v>
      </c>
      <c r="D72" s="34" t="s">
        <v>42</v>
      </c>
      <c r="E72" s="35">
        <v>12</v>
      </c>
      <c r="F72" s="36"/>
      <c r="G72" s="37">
        <v>42000000</v>
      </c>
      <c r="H72" s="38">
        <v>75000000</v>
      </c>
      <c r="I72" s="38">
        <f>G72-H72</f>
        <v>-33000000</v>
      </c>
      <c r="J72" s="39"/>
      <c r="K72" s="40"/>
      <c r="L72" s="41"/>
      <c r="M72" s="31"/>
    </row>
    <row r="73" spans="2:13" s="23" customFormat="1" ht="27.75" customHeight="1" x14ac:dyDescent="0.25">
      <c r="B73" s="348"/>
      <c r="C73" s="42" t="s">
        <v>95</v>
      </c>
      <c r="D73" s="43" t="s">
        <v>178</v>
      </c>
      <c r="E73" s="44" t="s">
        <v>179</v>
      </c>
      <c r="F73" s="43"/>
      <c r="G73" s="45"/>
      <c r="H73" s="46"/>
      <c r="I73" s="46"/>
      <c r="J73" s="47"/>
      <c r="K73" s="48"/>
      <c r="L73" s="49"/>
      <c r="M73" s="50"/>
    </row>
    <row r="74" spans="2:13" s="23" customFormat="1" ht="15" customHeight="1" x14ac:dyDescent="0.25">
      <c r="B74" s="349"/>
      <c r="C74" s="42" t="s">
        <v>98</v>
      </c>
      <c r="D74" s="43" t="s">
        <v>99</v>
      </c>
      <c r="E74" s="44" t="s">
        <v>100</v>
      </c>
      <c r="F74" s="43"/>
      <c r="G74" s="45"/>
      <c r="H74" s="46"/>
      <c r="I74" s="46"/>
      <c r="J74" s="47"/>
      <c r="K74" s="48"/>
      <c r="L74" s="49"/>
      <c r="M74" s="50"/>
    </row>
    <row r="75" spans="2:13" s="23" customFormat="1" ht="26.25" customHeight="1" x14ac:dyDescent="0.25">
      <c r="B75" s="349"/>
      <c r="C75" s="42" t="s">
        <v>101</v>
      </c>
      <c r="D75" s="43" t="s">
        <v>42</v>
      </c>
      <c r="E75" s="44">
        <v>12</v>
      </c>
      <c r="F75" s="43"/>
      <c r="G75" s="45"/>
      <c r="H75" s="46"/>
      <c r="I75" s="46"/>
      <c r="J75" s="47"/>
      <c r="K75" s="48"/>
      <c r="L75" s="49"/>
      <c r="M75" s="50"/>
    </row>
    <row r="76" spans="2:13" s="23" customFormat="1" ht="15" customHeight="1" x14ac:dyDescent="0.25">
      <c r="B76" s="349"/>
      <c r="C76" s="42" t="s">
        <v>102</v>
      </c>
      <c r="D76" s="43" t="s">
        <v>214</v>
      </c>
      <c r="E76" s="54">
        <v>1</v>
      </c>
      <c r="F76" s="55"/>
      <c r="G76" s="45"/>
      <c r="H76" s="46"/>
      <c r="I76" s="46"/>
      <c r="J76" s="47"/>
      <c r="K76" s="48"/>
      <c r="L76" s="49"/>
      <c r="M76" s="50"/>
    </row>
    <row r="77" spans="2:13" s="23" customFormat="1" ht="15" customHeight="1" x14ac:dyDescent="0.25">
      <c r="B77" s="350"/>
      <c r="C77" s="42" t="s">
        <v>104</v>
      </c>
      <c r="D77" s="43" t="s">
        <v>184</v>
      </c>
      <c r="E77" s="44"/>
      <c r="F77" s="43"/>
      <c r="G77" s="45"/>
      <c r="H77" s="46"/>
      <c r="I77" s="46"/>
      <c r="J77" s="47"/>
      <c r="K77" s="48"/>
      <c r="L77" s="49"/>
      <c r="M77" s="50"/>
    </row>
    <row r="78" spans="2:13" s="23" customFormat="1" ht="56.25" customHeight="1" x14ac:dyDescent="0.25">
      <c r="B78" s="99"/>
      <c r="C78" s="52" t="s">
        <v>211</v>
      </c>
      <c r="D78" s="52"/>
      <c r="E78" s="53"/>
      <c r="F78" s="52"/>
      <c r="G78" s="46"/>
      <c r="H78" s="46"/>
      <c r="I78" s="46"/>
      <c r="J78" s="47"/>
      <c r="K78" s="48"/>
      <c r="L78" s="49"/>
      <c r="M78" s="50"/>
    </row>
    <row r="79" spans="2:13" s="32" customFormat="1" ht="39.75" customHeight="1" x14ac:dyDescent="0.25">
      <c r="B79" s="33" t="s">
        <v>215</v>
      </c>
      <c r="C79" s="34" t="s">
        <v>216</v>
      </c>
      <c r="D79" s="34" t="s">
        <v>43</v>
      </c>
      <c r="E79" s="35">
        <v>1</v>
      </c>
      <c r="F79" s="36"/>
      <c r="G79" s="37">
        <v>390000000</v>
      </c>
      <c r="H79" s="38">
        <v>450000000</v>
      </c>
      <c r="I79" s="38">
        <f>G79-H79</f>
        <v>-60000000</v>
      </c>
      <c r="J79" s="39"/>
      <c r="K79" s="40"/>
      <c r="L79" s="41"/>
      <c r="M79" s="31" t="s">
        <v>217</v>
      </c>
    </row>
    <row r="80" spans="2:13" s="23" customFormat="1" ht="29.25" customHeight="1" x14ac:dyDescent="0.25">
      <c r="B80" s="348"/>
      <c r="C80" s="42" t="s">
        <v>95</v>
      </c>
      <c r="D80" s="43" t="s">
        <v>178</v>
      </c>
      <c r="E80" s="44" t="s">
        <v>179</v>
      </c>
      <c r="F80" s="43"/>
      <c r="G80" s="45"/>
      <c r="H80" s="46"/>
      <c r="I80" s="46"/>
      <c r="J80" s="47"/>
      <c r="K80" s="48"/>
      <c r="L80" s="49"/>
      <c r="M80" s="50"/>
    </row>
    <row r="81" spans="2:13" s="23" customFormat="1" ht="15" customHeight="1" x14ac:dyDescent="0.25">
      <c r="B81" s="349"/>
      <c r="C81" s="42" t="s">
        <v>98</v>
      </c>
      <c r="D81" s="43" t="s">
        <v>99</v>
      </c>
      <c r="E81" s="44" t="s">
        <v>100</v>
      </c>
      <c r="F81" s="43"/>
      <c r="G81" s="45"/>
      <c r="H81" s="46"/>
      <c r="I81" s="46"/>
      <c r="J81" s="47"/>
      <c r="K81" s="48"/>
      <c r="L81" s="49"/>
      <c r="M81" s="50"/>
    </row>
    <row r="82" spans="2:13" s="23" customFormat="1" ht="38.25" customHeight="1" x14ac:dyDescent="0.25">
      <c r="B82" s="349"/>
      <c r="C82" s="42" t="s">
        <v>101</v>
      </c>
      <c r="D82" s="43" t="s">
        <v>43</v>
      </c>
      <c r="E82" s="44">
        <v>1</v>
      </c>
      <c r="F82" s="43"/>
      <c r="G82" s="45"/>
      <c r="H82" s="46"/>
      <c r="I82" s="46"/>
      <c r="J82" s="47"/>
      <c r="K82" s="48"/>
      <c r="L82" s="49"/>
      <c r="M82" s="50"/>
    </row>
    <row r="83" spans="2:13" s="23" customFormat="1" ht="27" customHeight="1" x14ac:dyDescent="0.25">
      <c r="B83" s="349"/>
      <c r="C83" s="42" t="s">
        <v>102</v>
      </c>
      <c r="D83" s="43" t="s">
        <v>218</v>
      </c>
      <c r="E83" s="54">
        <v>1</v>
      </c>
      <c r="F83" s="55"/>
      <c r="G83" s="45"/>
      <c r="H83" s="46"/>
      <c r="I83" s="46"/>
      <c r="J83" s="47"/>
      <c r="K83" s="48"/>
      <c r="L83" s="49"/>
      <c r="M83" s="50"/>
    </row>
    <row r="84" spans="2:13" s="23" customFormat="1" ht="15" customHeight="1" x14ac:dyDescent="0.25">
      <c r="B84" s="350"/>
      <c r="C84" s="42" t="s">
        <v>104</v>
      </c>
      <c r="D84" s="43" t="s">
        <v>105</v>
      </c>
      <c r="E84" s="44"/>
      <c r="F84" s="43"/>
      <c r="G84" s="45"/>
      <c r="H84" s="46"/>
      <c r="I84" s="46"/>
      <c r="J84" s="47"/>
      <c r="K84" s="48"/>
      <c r="L84" s="49"/>
      <c r="M84" s="50"/>
    </row>
    <row r="85" spans="2:13" s="23" customFormat="1" ht="63.75" customHeight="1" x14ac:dyDescent="0.25">
      <c r="B85" s="99"/>
      <c r="C85" s="52" t="s">
        <v>211</v>
      </c>
      <c r="D85" s="52"/>
      <c r="E85" s="53"/>
      <c r="F85" s="52"/>
      <c r="G85" s="46"/>
      <c r="H85" s="46"/>
      <c r="I85" s="38"/>
      <c r="J85" s="47"/>
      <c r="K85" s="48"/>
      <c r="L85" s="49"/>
      <c r="M85" s="50"/>
    </row>
    <row r="86" spans="2:13" s="32" customFormat="1" ht="29.25" customHeight="1" x14ac:dyDescent="0.25">
      <c r="B86" s="33" t="s">
        <v>219</v>
      </c>
      <c r="C86" s="34" t="s">
        <v>220</v>
      </c>
      <c r="D86" s="34" t="s">
        <v>37</v>
      </c>
      <c r="E86" s="35">
        <v>12</v>
      </c>
      <c r="F86" s="36"/>
      <c r="G86" s="37">
        <v>164000000</v>
      </c>
      <c r="H86" s="38">
        <v>164000000</v>
      </c>
      <c r="I86" s="38">
        <f>G86-H86</f>
        <v>0</v>
      </c>
      <c r="J86" s="39"/>
      <c r="K86" s="40"/>
      <c r="L86" s="41"/>
      <c r="M86" s="31"/>
    </row>
    <row r="87" spans="2:13" s="23" customFormat="1" ht="24" customHeight="1" x14ac:dyDescent="0.25">
      <c r="B87" s="348"/>
      <c r="C87" s="42" t="s">
        <v>95</v>
      </c>
      <c r="D87" s="43" t="s">
        <v>178</v>
      </c>
      <c r="E87" s="44" t="s">
        <v>179</v>
      </c>
      <c r="F87" s="43"/>
      <c r="G87" s="45"/>
      <c r="H87" s="46"/>
      <c r="I87" s="46"/>
      <c r="J87" s="47"/>
      <c r="K87" s="48"/>
      <c r="L87" s="49"/>
      <c r="M87" s="50"/>
    </row>
    <row r="88" spans="2:13" s="23" customFormat="1" ht="15" customHeight="1" x14ac:dyDescent="0.25">
      <c r="B88" s="349"/>
      <c r="C88" s="42" t="s">
        <v>98</v>
      </c>
      <c r="D88" s="43" t="s">
        <v>99</v>
      </c>
      <c r="E88" s="44" t="s">
        <v>100</v>
      </c>
      <c r="F88" s="43"/>
      <c r="G88" s="45"/>
      <c r="H88" s="46"/>
      <c r="I88" s="46"/>
      <c r="J88" s="47"/>
      <c r="K88" s="48"/>
      <c r="L88" s="49"/>
      <c r="M88" s="50"/>
    </row>
    <row r="89" spans="2:13" s="23" customFormat="1" ht="15" customHeight="1" x14ac:dyDescent="0.25">
      <c r="B89" s="349"/>
      <c r="C89" s="42" t="s">
        <v>101</v>
      </c>
      <c r="D89" s="43" t="s">
        <v>37</v>
      </c>
      <c r="E89" s="44">
        <v>12</v>
      </c>
      <c r="F89" s="43"/>
      <c r="G89" s="45"/>
      <c r="H89" s="46"/>
      <c r="I89" s="46"/>
      <c r="J89" s="47"/>
      <c r="K89" s="48"/>
      <c r="L89" s="49"/>
      <c r="M89" s="50"/>
    </row>
    <row r="90" spans="2:13" s="23" customFormat="1" ht="27" customHeight="1" x14ac:dyDescent="0.25">
      <c r="B90" s="349"/>
      <c r="C90" s="42" t="s">
        <v>102</v>
      </c>
      <c r="D90" s="43" t="s">
        <v>221</v>
      </c>
      <c r="E90" s="54">
        <v>1</v>
      </c>
      <c r="F90" s="55"/>
      <c r="G90" s="45"/>
      <c r="H90" s="46"/>
      <c r="I90" s="46"/>
      <c r="J90" s="47"/>
      <c r="K90" s="48"/>
      <c r="L90" s="49"/>
      <c r="M90" s="50"/>
    </row>
    <row r="91" spans="2:13" s="23" customFormat="1" ht="15" customHeight="1" x14ac:dyDescent="0.25">
      <c r="B91" s="350"/>
      <c r="C91" s="42" t="s">
        <v>104</v>
      </c>
      <c r="D91" s="43" t="s">
        <v>184</v>
      </c>
      <c r="E91" s="44"/>
      <c r="F91" s="43"/>
      <c r="G91" s="45"/>
      <c r="H91" s="46"/>
      <c r="I91" s="46"/>
      <c r="J91" s="47"/>
      <c r="K91" s="48"/>
      <c r="L91" s="49"/>
      <c r="M91" s="50"/>
    </row>
    <row r="92" spans="2:13" s="23" customFormat="1" ht="54.75" customHeight="1" x14ac:dyDescent="0.25">
      <c r="B92" s="99"/>
      <c r="C92" s="52" t="s">
        <v>211</v>
      </c>
      <c r="D92" s="52"/>
      <c r="E92" s="53"/>
      <c r="F92" s="52"/>
      <c r="G92" s="46"/>
      <c r="H92" s="46"/>
      <c r="I92" s="46"/>
      <c r="J92" s="47"/>
      <c r="K92" s="48"/>
      <c r="L92" s="49"/>
      <c r="M92" s="50"/>
    </row>
    <row r="93" spans="2:13" s="32" customFormat="1" ht="31.5" customHeight="1" x14ac:dyDescent="0.25">
      <c r="B93" s="24">
        <v>1.2</v>
      </c>
      <c r="C93" s="25" t="s">
        <v>44</v>
      </c>
      <c r="D93" s="25" t="s">
        <v>7</v>
      </c>
      <c r="E93" s="26">
        <v>100</v>
      </c>
      <c r="F93" s="25" t="s">
        <v>92</v>
      </c>
      <c r="G93" s="27">
        <f>SUM(G94:G177)</f>
        <v>5367000000</v>
      </c>
      <c r="H93" s="27">
        <f>SUM(H94:H177)</f>
        <v>1154000000</v>
      </c>
      <c r="I93" s="27">
        <f>SUM(I94:I177)</f>
        <v>4213000000</v>
      </c>
      <c r="J93" s="28"/>
      <c r="K93" s="29"/>
      <c r="L93" s="30"/>
      <c r="M93" s="31"/>
    </row>
    <row r="94" spans="2:13" s="32" customFormat="1" ht="15" customHeight="1" x14ac:dyDescent="0.25">
      <c r="B94" s="33" t="s">
        <v>222</v>
      </c>
      <c r="C94" s="34" t="s">
        <v>223</v>
      </c>
      <c r="D94" s="34" t="s">
        <v>45</v>
      </c>
      <c r="E94" s="35">
        <v>1</v>
      </c>
      <c r="F94" s="36"/>
      <c r="G94" s="37">
        <v>79000000</v>
      </c>
      <c r="H94" s="38">
        <v>279000000</v>
      </c>
      <c r="I94" s="38">
        <f>G94-H94</f>
        <v>-200000000</v>
      </c>
      <c r="J94" s="39"/>
      <c r="K94" s="40"/>
      <c r="L94" s="41"/>
      <c r="M94" s="31"/>
    </row>
    <row r="95" spans="2:13" s="23" customFormat="1" ht="24.75" customHeight="1" x14ac:dyDescent="0.25">
      <c r="B95" s="348"/>
      <c r="C95" s="42" t="s">
        <v>95</v>
      </c>
      <c r="D95" s="43" t="s">
        <v>224</v>
      </c>
      <c r="E95" s="44" t="s">
        <v>179</v>
      </c>
      <c r="F95" s="43"/>
      <c r="G95" s="45"/>
      <c r="H95" s="46"/>
      <c r="I95" s="46"/>
      <c r="J95" s="47"/>
      <c r="K95" s="48"/>
      <c r="L95" s="49"/>
      <c r="M95" s="50"/>
    </row>
    <row r="96" spans="2:13" s="23" customFormat="1" ht="15" customHeight="1" x14ac:dyDescent="0.25">
      <c r="B96" s="349"/>
      <c r="C96" s="42" t="s">
        <v>98</v>
      </c>
      <c r="D96" s="43" t="s">
        <v>99</v>
      </c>
      <c r="E96" s="44" t="s">
        <v>100</v>
      </c>
      <c r="F96" s="43"/>
      <c r="G96" s="45"/>
      <c r="H96" s="46"/>
      <c r="I96" s="46"/>
      <c r="J96" s="47"/>
      <c r="K96" s="48"/>
      <c r="L96" s="49"/>
      <c r="M96" s="50"/>
    </row>
    <row r="97" spans="2:13" s="23" customFormat="1" ht="15" customHeight="1" x14ac:dyDescent="0.25">
      <c r="B97" s="349"/>
      <c r="C97" s="42" t="s">
        <v>101</v>
      </c>
      <c r="D97" s="43" t="s">
        <v>45</v>
      </c>
      <c r="E97" s="44">
        <v>1</v>
      </c>
      <c r="F97" s="43"/>
      <c r="G97" s="45"/>
      <c r="H97" s="46"/>
      <c r="I97" s="46"/>
      <c r="J97" s="47"/>
      <c r="K97" s="48"/>
      <c r="L97" s="49"/>
      <c r="M97" s="50"/>
    </row>
    <row r="98" spans="2:13" s="23" customFormat="1" ht="15" customHeight="1" x14ac:dyDescent="0.25">
      <c r="B98" s="349"/>
      <c r="C98" s="42" t="s">
        <v>102</v>
      </c>
      <c r="D98" s="43" t="s">
        <v>225</v>
      </c>
      <c r="E98" s="54">
        <v>1</v>
      </c>
      <c r="F98" s="55"/>
      <c r="G98" s="45"/>
      <c r="H98" s="46"/>
      <c r="I98" s="46"/>
      <c r="J98" s="47"/>
      <c r="K98" s="48"/>
      <c r="L98" s="49"/>
      <c r="M98" s="50"/>
    </row>
    <row r="99" spans="2:13" s="23" customFormat="1" ht="15" customHeight="1" x14ac:dyDescent="0.25">
      <c r="B99" s="350"/>
      <c r="C99" s="42" t="s">
        <v>104</v>
      </c>
      <c r="D99" s="43" t="s">
        <v>184</v>
      </c>
      <c r="E99" s="44"/>
      <c r="F99" s="43"/>
      <c r="G99" s="45"/>
      <c r="H99" s="46"/>
      <c r="I99" s="46"/>
      <c r="J99" s="47"/>
      <c r="K99" s="48"/>
      <c r="L99" s="49"/>
      <c r="M99" s="50"/>
    </row>
    <row r="100" spans="2:13" s="23" customFormat="1" ht="65.25" customHeight="1" x14ac:dyDescent="0.25">
      <c r="B100" s="99"/>
      <c r="C100" s="52" t="s">
        <v>189</v>
      </c>
      <c r="D100" s="52"/>
      <c r="E100" s="53"/>
      <c r="F100" s="52"/>
      <c r="G100" s="46"/>
      <c r="H100" s="46"/>
      <c r="I100" s="46"/>
      <c r="J100" s="47"/>
      <c r="K100" s="48"/>
      <c r="L100" s="49"/>
      <c r="M100" s="50"/>
    </row>
    <row r="101" spans="2:13" s="32" customFormat="1" ht="27" customHeight="1" x14ac:dyDescent="0.25">
      <c r="B101" s="33" t="s">
        <v>226</v>
      </c>
      <c r="C101" s="34" t="s">
        <v>227</v>
      </c>
      <c r="D101" s="34" t="s">
        <v>47</v>
      </c>
      <c r="E101" s="35">
        <v>33</v>
      </c>
      <c r="F101" s="36"/>
      <c r="G101" s="37">
        <v>425000000</v>
      </c>
      <c r="H101" s="38">
        <v>425000000</v>
      </c>
      <c r="I101" s="38">
        <f>G101-H101</f>
        <v>0</v>
      </c>
      <c r="J101" s="39"/>
      <c r="K101" s="40"/>
      <c r="L101" s="41"/>
      <c r="M101" s="31"/>
    </row>
    <row r="102" spans="2:13" s="23" customFormat="1" ht="24.75" customHeight="1" x14ac:dyDescent="0.25">
      <c r="B102" s="348"/>
      <c r="C102" s="42" t="s">
        <v>95</v>
      </c>
      <c r="D102" s="43" t="s">
        <v>224</v>
      </c>
      <c r="E102" s="44" t="s">
        <v>179</v>
      </c>
      <c r="F102" s="43"/>
      <c r="G102" s="45"/>
      <c r="H102" s="46"/>
      <c r="I102" s="46"/>
      <c r="J102" s="47"/>
      <c r="K102" s="48"/>
      <c r="L102" s="49"/>
      <c r="M102" s="50"/>
    </row>
    <row r="103" spans="2:13" s="23" customFormat="1" ht="15" customHeight="1" x14ac:dyDescent="0.25">
      <c r="B103" s="349"/>
      <c r="C103" s="42" t="s">
        <v>98</v>
      </c>
      <c r="D103" s="43" t="s">
        <v>99</v>
      </c>
      <c r="E103" s="44" t="s">
        <v>100</v>
      </c>
      <c r="F103" s="43"/>
      <c r="G103" s="45"/>
      <c r="H103" s="46"/>
      <c r="I103" s="46"/>
      <c r="J103" s="47"/>
      <c r="K103" s="48"/>
      <c r="L103" s="49"/>
      <c r="M103" s="50"/>
    </row>
    <row r="104" spans="2:13" s="23" customFormat="1" ht="30" customHeight="1" x14ac:dyDescent="0.25">
      <c r="B104" s="349"/>
      <c r="C104" s="42" t="s">
        <v>101</v>
      </c>
      <c r="D104" s="43" t="s">
        <v>47</v>
      </c>
      <c r="E104" s="44">
        <v>33</v>
      </c>
      <c r="F104" s="43"/>
      <c r="G104" s="45"/>
      <c r="H104" s="46"/>
      <c r="I104" s="46"/>
      <c r="J104" s="47"/>
      <c r="K104" s="48"/>
      <c r="L104" s="49"/>
      <c r="M104" s="50"/>
    </row>
    <row r="105" spans="2:13" s="23" customFormat="1" ht="26.25" customHeight="1" x14ac:dyDescent="0.25">
      <c r="B105" s="349"/>
      <c r="C105" s="42" t="s">
        <v>102</v>
      </c>
      <c r="D105" s="43" t="s">
        <v>228</v>
      </c>
      <c r="E105" s="54">
        <v>1</v>
      </c>
      <c r="F105" s="55"/>
      <c r="G105" s="45"/>
      <c r="H105" s="46"/>
      <c r="I105" s="46"/>
      <c r="J105" s="47"/>
      <c r="K105" s="48"/>
      <c r="L105" s="49"/>
      <c r="M105" s="50"/>
    </row>
    <row r="106" spans="2:13" s="23" customFormat="1" ht="15" customHeight="1" x14ac:dyDescent="0.25">
      <c r="B106" s="350"/>
      <c r="C106" s="42" t="s">
        <v>104</v>
      </c>
      <c r="D106" s="43" t="s">
        <v>184</v>
      </c>
      <c r="E106" s="44"/>
      <c r="F106" s="43"/>
      <c r="G106" s="45"/>
      <c r="H106" s="46"/>
      <c r="I106" s="46"/>
      <c r="J106" s="47"/>
      <c r="K106" s="48"/>
      <c r="L106" s="49"/>
      <c r="M106" s="50"/>
    </row>
    <row r="107" spans="2:13" s="23" customFormat="1" ht="69" customHeight="1" x14ac:dyDescent="0.25">
      <c r="B107" s="99"/>
      <c r="C107" s="52" t="s">
        <v>189</v>
      </c>
      <c r="D107" s="52"/>
      <c r="E107" s="53"/>
      <c r="F107" s="52"/>
      <c r="G107" s="46"/>
      <c r="H107" s="46"/>
      <c r="I107" s="46"/>
      <c r="J107" s="47"/>
      <c r="K107" s="48"/>
      <c r="L107" s="49"/>
      <c r="M107" s="50"/>
    </row>
    <row r="108" spans="2:13" s="32" customFormat="1" ht="30.75" customHeight="1" x14ac:dyDescent="0.25">
      <c r="B108" s="33" t="s">
        <v>229</v>
      </c>
      <c r="C108" s="34" t="s">
        <v>230</v>
      </c>
      <c r="D108" s="34" t="s">
        <v>15</v>
      </c>
      <c r="E108" s="35">
        <v>56</v>
      </c>
      <c r="F108" s="36"/>
      <c r="G108" s="37">
        <v>36000000</v>
      </c>
      <c r="H108" s="38">
        <v>36000000</v>
      </c>
      <c r="I108" s="38">
        <f>G108-H108</f>
        <v>0</v>
      </c>
      <c r="J108" s="39"/>
      <c r="K108" s="40"/>
      <c r="L108" s="41"/>
      <c r="M108" s="31"/>
    </row>
    <row r="109" spans="2:13" s="23" customFormat="1" ht="29.25" customHeight="1" x14ac:dyDescent="0.25">
      <c r="B109" s="348"/>
      <c r="C109" s="42" t="s">
        <v>95</v>
      </c>
      <c r="D109" s="43" t="s">
        <v>224</v>
      </c>
      <c r="E109" s="44" t="s">
        <v>179</v>
      </c>
      <c r="F109" s="43"/>
      <c r="G109" s="45"/>
      <c r="H109" s="46"/>
      <c r="I109" s="46"/>
      <c r="J109" s="47"/>
      <c r="K109" s="48"/>
      <c r="L109" s="49"/>
      <c r="M109" s="50"/>
    </row>
    <row r="110" spans="2:13" s="23" customFormat="1" ht="15" customHeight="1" x14ac:dyDescent="0.25">
      <c r="B110" s="349"/>
      <c r="C110" s="42" t="s">
        <v>98</v>
      </c>
      <c r="D110" s="43" t="s">
        <v>99</v>
      </c>
      <c r="E110" s="44" t="s">
        <v>100</v>
      </c>
      <c r="F110" s="43"/>
      <c r="G110" s="45"/>
      <c r="H110" s="46"/>
      <c r="I110" s="46"/>
      <c r="J110" s="47"/>
      <c r="K110" s="48"/>
      <c r="L110" s="49"/>
      <c r="M110" s="50"/>
    </row>
    <row r="111" spans="2:13" s="23" customFormat="1" ht="24" customHeight="1" x14ac:dyDescent="0.25">
      <c r="B111" s="349"/>
      <c r="C111" s="42" t="s">
        <v>101</v>
      </c>
      <c r="D111" s="43" t="s">
        <v>15</v>
      </c>
      <c r="E111" s="44">
        <v>56</v>
      </c>
      <c r="F111" s="43"/>
      <c r="G111" s="45"/>
      <c r="H111" s="46"/>
      <c r="I111" s="46"/>
      <c r="J111" s="47"/>
      <c r="K111" s="48"/>
      <c r="L111" s="49"/>
      <c r="M111" s="50"/>
    </row>
    <row r="112" spans="2:13" s="23" customFormat="1" ht="15" customHeight="1" x14ac:dyDescent="0.25">
      <c r="B112" s="349"/>
      <c r="C112" s="42" t="s">
        <v>102</v>
      </c>
      <c r="D112" s="43" t="s">
        <v>231</v>
      </c>
      <c r="E112" s="54">
        <v>1</v>
      </c>
      <c r="F112" s="55"/>
      <c r="G112" s="45"/>
      <c r="H112" s="46"/>
      <c r="I112" s="46"/>
      <c r="J112" s="47"/>
      <c r="K112" s="48"/>
      <c r="L112" s="49"/>
      <c r="M112" s="50"/>
    </row>
    <row r="113" spans="2:13" s="23" customFormat="1" ht="15" customHeight="1" x14ac:dyDescent="0.25">
      <c r="B113" s="350"/>
      <c r="C113" s="42" t="s">
        <v>104</v>
      </c>
      <c r="D113" s="43" t="s">
        <v>184</v>
      </c>
      <c r="E113" s="44"/>
      <c r="F113" s="43"/>
      <c r="G113" s="45"/>
      <c r="H113" s="46"/>
      <c r="I113" s="46"/>
      <c r="J113" s="47"/>
      <c r="K113" s="48"/>
      <c r="L113" s="49"/>
      <c r="M113" s="50"/>
    </row>
    <row r="114" spans="2:13" s="23" customFormat="1" ht="70.5" customHeight="1" x14ac:dyDescent="0.25">
      <c r="B114" s="99"/>
      <c r="C114" s="52" t="s">
        <v>189</v>
      </c>
      <c r="D114" s="52"/>
      <c r="E114" s="53"/>
      <c r="F114" s="52"/>
      <c r="G114" s="46"/>
      <c r="H114" s="46"/>
      <c r="I114" s="46"/>
      <c r="J114" s="47"/>
      <c r="K114" s="48"/>
      <c r="L114" s="49"/>
      <c r="M114" s="50"/>
    </row>
    <row r="115" spans="2:13" s="32" customFormat="1" ht="24" customHeight="1" x14ac:dyDescent="0.25">
      <c r="B115" s="33" t="s">
        <v>232</v>
      </c>
      <c r="C115" s="34" t="s">
        <v>233</v>
      </c>
      <c r="D115" s="34" t="s">
        <v>46</v>
      </c>
      <c r="E115" s="35">
        <v>1</v>
      </c>
      <c r="F115" s="36"/>
      <c r="G115" s="37">
        <v>176000000</v>
      </c>
      <c r="H115" s="38">
        <v>150000000</v>
      </c>
      <c r="I115" s="38">
        <f>G115-H115</f>
        <v>26000000</v>
      </c>
      <c r="J115" s="39"/>
      <c r="K115" s="40"/>
      <c r="L115" s="41"/>
      <c r="M115" s="31" t="s">
        <v>209</v>
      </c>
    </row>
    <row r="116" spans="2:13" s="23" customFormat="1" ht="24" customHeight="1" x14ac:dyDescent="0.25">
      <c r="B116" s="348"/>
      <c r="C116" s="42" t="s">
        <v>95</v>
      </c>
      <c r="D116" s="43" t="s">
        <v>224</v>
      </c>
      <c r="E116" s="44" t="s">
        <v>179</v>
      </c>
      <c r="F116" s="43"/>
      <c r="G116" s="45"/>
      <c r="H116" s="46"/>
      <c r="I116" s="46"/>
      <c r="J116" s="47"/>
      <c r="K116" s="48"/>
      <c r="L116" s="49"/>
      <c r="M116" s="50"/>
    </row>
    <row r="117" spans="2:13" s="23" customFormat="1" ht="15" customHeight="1" x14ac:dyDescent="0.25">
      <c r="B117" s="349"/>
      <c r="C117" s="42" t="s">
        <v>98</v>
      </c>
      <c r="D117" s="43" t="s">
        <v>99</v>
      </c>
      <c r="E117" s="44" t="s">
        <v>100</v>
      </c>
      <c r="F117" s="43"/>
      <c r="G117" s="45"/>
      <c r="H117" s="46"/>
      <c r="I117" s="46"/>
      <c r="J117" s="47"/>
      <c r="K117" s="48"/>
      <c r="L117" s="49"/>
      <c r="M117" s="50"/>
    </row>
    <row r="118" spans="2:13" s="23" customFormat="1" ht="24.75" customHeight="1" x14ac:dyDescent="0.25">
      <c r="B118" s="349"/>
      <c r="C118" s="42" t="s">
        <v>101</v>
      </c>
      <c r="D118" s="43" t="s">
        <v>46</v>
      </c>
      <c r="E118" s="44">
        <v>1</v>
      </c>
      <c r="F118" s="43"/>
      <c r="G118" s="45"/>
      <c r="H118" s="46"/>
      <c r="I118" s="46"/>
      <c r="J118" s="47"/>
      <c r="K118" s="48"/>
      <c r="L118" s="49"/>
      <c r="M118" s="50"/>
    </row>
    <row r="119" spans="2:13" s="23" customFormat="1" ht="17.25" customHeight="1" x14ac:dyDescent="0.25">
      <c r="B119" s="349"/>
      <c r="C119" s="42" t="s">
        <v>102</v>
      </c>
      <c r="D119" s="43" t="s">
        <v>234</v>
      </c>
      <c r="E119" s="54">
        <v>1</v>
      </c>
      <c r="F119" s="55"/>
      <c r="G119" s="45"/>
      <c r="H119" s="46"/>
      <c r="I119" s="46"/>
      <c r="J119" s="47"/>
      <c r="K119" s="48"/>
      <c r="L119" s="49"/>
      <c r="M119" s="50"/>
    </row>
    <row r="120" spans="2:13" s="23" customFormat="1" ht="15" customHeight="1" x14ac:dyDescent="0.25">
      <c r="B120" s="350"/>
      <c r="C120" s="42" t="s">
        <v>104</v>
      </c>
      <c r="D120" s="43" t="s">
        <v>184</v>
      </c>
      <c r="E120" s="44"/>
      <c r="F120" s="43"/>
      <c r="G120" s="45"/>
      <c r="H120" s="46"/>
      <c r="I120" s="46"/>
      <c r="J120" s="47"/>
      <c r="K120" s="48"/>
      <c r="L120" s="49"/>
      <c r="M120" s="50"/>
    </row>
    <row r="121" spans="2:13" s="23" customFormat="1" ht="70.5" customHeight="1" x14ac:dyDescent="0.25">
      <c r="B121" s="99"/>
      <c r="C121" s="52" t="s">
        <v>189</v>
      </c>
      <c r="D121" s="52"/>
      <c r="E121" s="53"/>
      <c r="F121" s="52"/>
      <c r="G121" s="46"/>
      <c r="H121" s="46"/>
      <c r="I121" s="46"/>
      <c r="J121" s="47"/>
      <c r="K121" s="48"/>
      <c r="L121" s="49"/>
      <c r="M121" s="50"/>
    </row>
    <row r="122" spans="2:13" s="32" customFormat="1" ht="34.5" customHeight="1" x14ac:dyDescent="0.25">
      <c r="B122" s="33" t="s">
        <v>235</v>
      </c>
      <c r="C122" s="34" t="s">
        <v>236</v>
      </c>
      <c r="D122" s="34" t="s">
        <v>16</v>
      </c>
      <c r="E122" s="35">
        <v>26</v>
      </c>
      <c r="F122" s="36"/>
      <c r="G122" s="37">
        <v>24000000</v>
      </c>
      <c r="H122" s="38">
        <v>24000000</v>
      </c>
      <c r="I122" s="38">
        <f>G122-H122</f>
        <v>0</v>
      </c>
      <c r="J122" s="39"/>
      <c r="K122" s="40"/>
      <c r="L122" s="41"/>
      <c r="M122" s="31"/>
    </row>
    <row r="123" spans="2:13" s="23" customFormat="1" ht="33" customHeight="1" x14ac:dyDescent="0.25">
      <c r="B123" s="348"/>
      <c r="C123" s="42" t="s">
        <v>95</v>
      </c>
      <c r="D123" s="43" t="s">
        <v>224</v>
      </c>
      <c r="E123" s="44" t="s">
        <v>179</v>
      </c>
      <c r="F123" s="43"/>
      <c r="G123" s="45"/>
      <c r="H123" s="46"/>
      <c r="I123" s="46"/>
      <c r="J123" s="47"/>
      <c r="K123" s="48"/>
      <c r="L123" s="49"/>
      <c r="M123" s="50"/>
    </row>
    <row r="124" spans="2:13" s="23" customFormat="1" ht="15" customHeight="1" x14ac:dyDescent="0.25">
      <c r="B124" s="349"/>
      <c r="C124" s="42" t="s">
        <v>98</v>
      </c>
      <c r="D124" s="43" t="s">
        <v>99</v>
      </c>
      <c r="E124" s="44" t="s">
        <v>100</v>
      </c>
      <c r="F124" s="43"/>
      <c r="G124" s="45"/>
      <c r="H124" s="46"/>
      <c r="I124" s="46"/>
      <c r="J124" s="47"/>
      <c r="K124" s="48"/>
      <c r="L124" s="49"/>
      <c r="M124" s="50"/>
    </row>
    <row r="125" spans="2:13" s="23" customFormat="1" ht="27.75" customHeight="1" x14ac:dyDescent="0.25">
      <c r="B125" s="349"/>
      <c r="C125" s="42" t="s">
        <v>101</v>
      </c>
      <c r="D125" s="43" t="s">
        <v>16</v>
      </c>
      <c r="E125" s="44">
        <v>26</v>
      </c>
      <c r="F125" s="43"/>
      <c r="G125" s="45"/>
      <c r="H125" s="46"/>
      <c r="I125" s="46"/>
      <c r="J125" s="47"/>
      <c r="K125" s="48"/>
      <c r="L125" s="49"/>
      <c r="M125" s="50"/>
    </row>
    <row r="126" spans="2:13" s="23" customFormat="1" ht="24" customHeight="1" x14ac:dyDescent="0.25">
      <c r="B126" s="349"/>
      <c r="C126" s="42" t="s">
        <v>102</v>
      </c>
      <c r="D126" s="43" t="s">
        <v>237</v>
      </c>
      <c r="E126" s="54">
        <v>1</v>
      </c>
      <c r="F126" s="55"/>
      <c r="G126" s="45"/>
      <c r="H126" s="46"/>
      <c r="I126" s="46"/>
      <c r="J126" s="47"/>
      <c r="K126" s="48"/>
      <c r="L126" s="49"/>
      <c r="M126" s="50"/>
    </row>
    <row r="127" spans="2:13" s="23" customFormat="1" ht="15" customHeight="1" x14ac:dyDescent="0.25">
      <c r="B127" s="350"/>
      <c r="C127" s="42" t="s">
        <v>104</v>
      </c>
      <c r="D127" s="43" t="s">
        <v>184</v>
      </c>
      <c r="E127" s="44"/>
      <c r="F127" s="43"/>
      <c r="G127" s="45"/>
      <c r="H127" s="46"/>
      <c r="I127" s="46"/>
      <c r="J127" s="47"/>
      <c r="K127" s="48"/>
      <c r="L127" s="49"/>
      <c r="M127" s="50"/>
    </row>
    <row r="128" spans="2:13" s="23" customFormat="1" ht="72" customHeight="1" x14ac:dyDescent="0.25">
      <c r="B128" s="99"/>
      <c r="C128" s="52" t="s">
        <v>189</v>
      </c>
      <c r="D128" s="52"/>
      <c r="E128" s="53"/>
      <c r="F128" s="52"/>
      <c r="G128" s="46"/>
      <c r="H128" s="46"/>
      <c r="I128" s="46"/>
      <c r="J128" s="47"/>
      <c r="K128" s="48"/>
      <c r="L128" s="49"/>
      <c r="M128" s="50"/>
    </row>
    <row r="129" spans="2:13" s="32" customFormat="1" ht="54" customHeight="1" x14ac:dyDescent="0.25">
      <c r="B129" s="33" t="s">
        <v>238</v>
      </c>
      <c r="C129" s="34" t="s">
        <v>239</v>
      </c>
      <c r="D129" s="34" t="s">
        <v>48</v>
      </c>
      <c r="E129" s="35">
        <v>38</v>
      </c>
      <c r="F129" s="36"/>
      <c r="G129" s="37">
        <v>55000000</v>
      </c>
      <c r="H129" s="38">
        <v>0</v>
      </c>
      <c r="I129" s="38">
        <f>G129-H129</f>
        <v>55000000</v>
      </c>
      <c r="J129" s="39"/>
      <c r="K129" s="40"/>
      <c r="L129" s="41"/>
      <c r="M129" s="50" t="s">
        <v>240</v>
      </c>
    </row>
    <row r="130" spans="2:13" s="23" customFormat="1" ht="25.5" customHeight="1" x14ac:dyDescent="0.25">
      <c r="B130" s="348"/>
      <c r="C130" s="42" t="s">
        <v>95</v>
      </c>
      <c r="D130" s="43" t="s">
        <v>224</v>
      </c>
      <c r="E130" s="44" t="s">
        <v>179</v>
      </c>
      <c r="F130" s="43"/>
      <c r="G130" s="45"/>
      <c r="H130" s="46"/>
      <c r="I130" s="46"/>
      <c r="J130" s="47"/>
      <c r="K130" s="48"/>
      <c r="L130" s="49"/>
      <c r="M130" s="50"/>
    </row>
    <row r="131" spans="2:13" s="23" customFormat="1" ht="15" customHeight="1" x14ac:dyDescent="0.25">
      <c r="B131" s="349"/>
      <c r="C131" s="42" t="s">
        <v>98</v>
      </c>
      <c r="D131" s="43" t="s">
        <v>99</v>
      </c>
      <c r="E131" s="44" t="s">
        <v>100</v>
      </c>
      <c r="F131" s="43"/>
      <c r="G131" s="45"/>
      <c r="H131" s="46"/>
      <c r="I131" s="46"/>
      <c r="J131" s="47"/>
      <c r="K131" s="48"/>
      <c r="L131" s="49"/>
      <c r="M131" s="50"/>
    </row>
    <row r="132" spans="2:13" s="23" customFormat="1" ht="30" customHeight="1" x14ac:dyDescent="0.25">
      <c r="B132" s="349"/>
      <c r="C132" s="42" t="s">
        <v>101</v>
      </c>
      <c r="D132" s="43" t="s">
        <v>48</v>
      </c>
      <c r="E132" s="44">
        <v>38</v>
      </c>
      <c r="F132" s="43"/>
      <c r="G132" s="45"/>
      <c r="H132" s="46"/>
      <c r="I132" s="46"/>
      <c r="J132" s="47"/>
      <c r="K132" s="48"/>
      <c r="L132" s="49"/>
      <c r="M132" s="50"/>
    </row>
    <row r="133" spans="2:13" s="23" customFormat="1" ht="26.25" customHeight="1" x14ac:dyDescent="0.25">
      <c r="B133" s="349"/>
      <c r="C133" s="42" t="s">
        <v>102</v>
      </c>
      <c r="D133" s="43" t="s">
        <v>241</v>
      </c>
      <c r="E133" s="54">
        <v>1</v>
      </c>
      <c r="F133" s="55"/>
      <c r="G133" s="45"/>
      <c r="H133" s="46"/>
      <c r="I133" s="46"/>
      <c r="J133" s="47"/>
      <c r="K133" s="48"/>
      <c r="L133" s="49"/>
      <c r="M133" s="50"/>
    </row>
    <row r="134" spans="2:13" s="23" customFormat="1" ht="18" customHeight="1" x14ac:dyDescent="0.25">
      <c r="B134" s="350"/>
      <c r="C134" s="42" t="s">
        <v>104</v>
      </c>
      <c r="D134" s="43" t="s">
        <v>184</v>
      </c>
      <c r="E134" s="44"/>
      <c r="F134" s="43"/>
      <c r="G134" s="45"/>
      <c r="H134" s="46"/>
      <c r="I134" s="46"/>
      <c r="J134" s="47"/>
      <c r="K134" s="48"/>
      <c r="L134" s="49"/>
      <c r="M134" s="50"/>
    </row>
    <row r="135" spans="2:13" s="23" customFormat="1" ht="66.75" customHeight="1" x14ac:dyDescent="0.25">
      <c r="B135" s="99"/>
      <c r="C135" s="52" t="s">
        <v>189</v>
      </c>
      <c r="D135" s="52"/>
      <c r="E135" s="53"/>
      <c r="F135" s="52"/>
      <c r="G135" s="46"/>
      <c r="H135" s="46"/>
      <c r="I135" s="46"/>
      <c r="J135" s="47"/>
      <c r="K135" s="48"/>
      <c r="L135" s="49"/>
      <c r="M135" s="50"/>
    </row>
    <row r="136" spans="2:13" s="32" customFormat="1" ht="20.25" customHeight="1" x14ac:dyDescent="0.25">
      <c r="B136" s="33" t="s">
        <v>242</v>
      </c>
      <c r="C136" s="34" t="s">
        <v>243</v>
      </c>
      <c r="D136" s="34" t="s">
        <v>51</v>
      </c>
      <c r="E136" s="35">
        <v>1</v>
      </c>
      <c r="F136" s="36"/>
      <c r="G136" s="37">
        <v>182000000</v>
      </c>
      <c r="H136" s="38">
        <v>0</v>
      </c>
      <c r="I136" s="38">
        <f>G136-H136</f>
        <v>182000000</v>
      </c>
      <c r="J136" s="39"/>
      <c r="K136" s="40"/>
      <c r="L136" s="41"/>
      <c r="M136" s="31" t="s">
        <v>209</v>
      </c>
    </row>
    <row r="137" spans="2:13" s="23" customFormat="1" ht="15" customHeight="1" x14ac:dyDescent="0.25">
      <c r="B137" s="348"/>
      <c r="C137" s="42" t="s">
        <v>95</v>
      </c>
      <c r="D137" s="43" t="s">
        <v>224</v>
      </c>
      <c r="E137" s="44" t="s">
        <v>179</v>
      </c>
      <c r="F137" s="43"/>
      <c r="G137" s="45"/>
      <c r="H137" s="46"/>
      <c r="I137" s="46"/>
      <c r="J137" s="47"/>
      <c r="K137" s="48"/>
      <c r="L137" s="49"/>
      <c r="M137" s="50"/>
    </row>
    <row r="138" spans="2:13" s="23" customFormat="1" ht="15" customHeight="1" x14ac:dyDescent="0.25">
      <c r="B138" s="349"/>
      <c r="C138" s="42" t="s">
        <v>98</v>
      </c>
      <c r="D138" s="43" t="s">
        <v>99</v>
      </c>
      <c r="E138" s="44" t="s">
        <v>100</v>
      </c>
      <c r="F138" s="43"/>
      <c r="G138" s="45"/>
      <c r="H138" s="46"/>
      <c r="I138" s="46"/>
      <c r="J138" s="47"/>
      <c r="K138" s="48"/>
      <c r="L138" s="49"/>
      <c r="M138" s="50"/>
    </row>
    <row r="139" spans="2:13" s="23" customFormat="1" ht="15.75" customHeight="1" x14ac:dyDescent="0.25">
      <c r="B139" s="349"/>
      <c r="C139" s="42" t="s">
        <v>101</v>
      </c>
      <c r="D139" s="43" t="s">
        <v>51</v>
      </c>
      <c r="E139" s="44">
        <v>1</v>
      </c>
      <c r="F139" s="43"/>
      <c r="G139" s="45"/>
      <c r="H139" s="46"/>
      <c r="I139" s="46"/>
      <c r="J139" s="47"/>
      <c r="K139" s="48"/>
      <c r="L139" s="49"/>
      <c r="M139" s="50"/>
    </row>
    <row r="140" spans="2:13" s="23" customFormat="1" ht="27.75" customHeight="1" x14ac:dyDescent="0.25">
      <c r="B140" s="349"/>
      <c r="C140" s="42" t="s">
        <v>102</v>
      </c>
      <c r="D140" s="43" t="s">
        <v>244</v>
      </c>
      <c r="E140" s="54">
        <v>1</v>
      </c>
      <c r="F140" s="55"/>
      <c r="G140" s="45"/>
      <c r="H140" s="46"/>
      <c r="I140" s="46"/>
      <c r="J140" s="47"/>
      <c r="K140" s="48"/>
      <c r="L140" s="49"/>
      <c r="M140" s="50"/>
    </row>
    <row r="141" spans="2:13" s="23" customFormat="1" ht="15" customHeight="1" x14ac:dyDescent="0.25">
      <c r="B141" s="350"/>
      <c r="C141" s="42" t="s">
        <v>104</v>
      </c>
      <c r="D141" s="43" t="s">
        <v>184</v>
      </c>
      <c r="E141" s="44"/>
      <c r="F141" s="43"/>
      <c r="G141" s="45"/>
      <c r="H141" s="46"/>
      <c r="I141" s="46"/>
      <c r="J141" s="47"/>
      <c r="K141" s="48"/>
      <c r="L141" s="49"/>
      <c r="M141" s="50"/>
    </row>
    <row r="142" spans="2:13" s="23" customFormat="1" ht="68.25" customHeight="1" x14ac:dyDescent="0.25">
      <c r="B142" s="99"/>
      <c r="C142" s="52" t="s">
        <v>189</v>
      </c>
      <c r="D142" s="52"/>
      <c r="E142" s="53"/>
      <c r="F142" s="52"/>
      <c r="G142" s="46"/>
      <c r="H142" s="46"/>
      <c r="I142" s="46"/>
      <c r="J142" s="47"/>
      <c r="K142" s="48"/>
      <c r="L142" s="49"/>
      <c r="M142" s="50"/>
    </row>
    <row r="143" spans="2:13" s="32" customFormat="1" ht="15" customHeight="1" x14ac:dyDescent="0.25">
      <c r="B143" s="33" t="s">
        <v>245</v>
      </c>
      <c r="C143" s="34" t="s">
        <v>246</v>
      </c>
      <c r="D143" s="34" t="s">
        <v>49</v>
      </c>
      <c r="E143" s="35">
        <v>1</v>
      </c>
      <c r="F143" s="36"/>
      <c r="G143" s="37">
        <v>325000000</v>
      </c>
      <c r="H143" s="38">
        <v>0</v>
      </c>
      <c r="I143" s="38">
        <f>G143-H143</f>
        <v>325000000</v>
      </c>
      <c r="J143" s="39"/>
      <c r="K143" s="40"/>
      <c r="L143" s="41"/>
      <c r="M143" s="31" t="s">
        <v>247</v>
      </c>
    </row>
    <row r="144" spans="2:13" s="23" customFormat="1" ht="30.75" customHeight="1" x14ac:dyDescent="0.25">
      <c r="B144" s="348"/>
      <c r="C144" s="42" t="s">
        <v>95</v>
      </c>
      <c r="D144" s="43" t="s">
        <v>224</v>
      </c>
      <c r="E144" s="44" t="s">
        <v>179</v>
      </c>
      <c r="F144" s="43"/>
      <c r="G144" s="45"/>
      <c r="H144" s="46"/>
      <c r="I144" s="46"/>
      <c r="J144" s="47"/>
      <c r="K144" s="48"/>
      <c r="L144" s="49"/>
      <c r="M144" s="50"/>
    </row>
    <row r="145" spans="2:13" s="23" customFormat="1" ht="15" customHeight="1" x14ac:dyDescent="0.25">
      <c r="B145" s="349"/>
      <c r="C145" s="42" t="s">
        <v>98</v>
      </c>
      <c r="D145" s="43" t="s">
        <v>99</v>
      </c>
      <c r="E145" s="44" t="s">
        <v>100</v>
      </c>
      <c r="F145" s="43"/>
      <c r="G145" s="45"/>
      <c r="H145" s="46"/>
      <c r="I145" s="46"/>
      <c r="J145" s="47"/>
      <c r="K145" s="48"/>
      <c r="L145" s="49"/>
      <c r="M145" s="50"/>
    </row>
    <row r="146" spans="2:13" s="23" customFormat="1" ht="31.5" customHeight="1" x14ac:dyDescent="0.25">
      <c r="B146" s="349"/>
      <c r="C146" s="42" t="s">
        <v>101</v>
      </c>
      <c r="D146" s="43" t="s">
        <v>49</v>
      </c>
      <c r="E146" s="44">
        <v>1</v>
      </c>
      <c r="F146" s="43"/>
      <c r="G146" s="45"/>
      <c r="H146" s="46"/>
      <c r="I146" s="46"/>
      <c r="J146" s="47"/>
      <c r="K146" s="48"/>
      <c r="L146" s="49"/>
      <c r="M146" s="50"/>
    </row>
    <row r="147" spans="2:13" s="23" customFormat="1" ht="12.75" customHeight="1" x14ac:dyDescent="0.25">
      <c r="B147" s="349"/>
      <c r="C147" s="42" t="s">
        <v>102</v>
      </c>
      <c r="D147" s="43" t="s">
        <v>248</v>
      </c>
      <c r="E147" s="54">
        <v>1</v>
      </c>
      <c r="F147" s="55"/>
      <c r="G147" s="45"/>
      <c r="H147" s="46"/>
      <c r="I147" s="46"/>
      <c r="J147" s="47"/>
      <c r="K147" s="48"/>
      <c r="L147" s="49"/>
      <c r="M147" s="50"/>
    </row>
    <row r="148" spans="2:13" s="23" customFormat="1" ht="15" customHeight="1" x14ac:dyDescent="0.25">
      <c r="B148" s="350"/>
      <c r="C148" s="42" t="s">
        <v>104</v>
      </c>
      <c r="D148" s="43" t="s">
        <v>184</v>
      </c>
      <c r="E148" s="44"/>
      <c r="F148" s="43"/>
      <c r="G148" s="45"/>
      <c r="H148" s="46"/>
      <c r="I148" s="46"/>
      <c r="J148" s="47"/>
      <c r="K148" s="48"/>
      <c r="L148" s="49"/>
      <c r="M148" s="50"/>
    </row>
    <row r="149" spans="2:13" s="23" customFormat="1" ht="53.25" customHeight="1" x14ac:dyDescent="0.25">
      <c r="B149" s="99"/>
      <c r="C149" s="52" t="s">
        <v>249</v>
      </c>
      <c r="D149" s="52"/>
      <c r="E149" s="53"/>
      <c r="F149" s="52"/>
      <c r="G149" s="46"/>
      <c r="H149" s="46"/>
      <c r="I149" s="46"/>
      <c r="J149" s="47"/>
      <c r="K149" s="48"/>
      <c r="L149" s="49"/>
      <c r="M149" s="50"/>
    </row>
    <row r="150" spans="2:13" s="32" customFormat="1" ht="15" customHeight="1" x14ac:dyDescent="0.25">
      <c r="B150" s="33" t="s">
        <v>250</v>
      </c>
      <c r="C150" s="34" t="s">
        <v>251</v>
      </c>
      <c r="D150" s="34" t="s">
        <v>50</v>
      </c>
      <c r="E150" s="35">
        <v>25</v>
      </c>
      <c r="F150" s="36"/>
      <c r="G150" s="37">
        <v>121000000</v>
      </c>
      <c r="H150" s="38">
        <v>0</v>
      </c>
      <c r="I150" s="38">
        <f>G150-H150</f>
        <v>121000000</v>
      </c>
      <c r="J150" s="39"/>
      <c r="K150" s="40"/>
      <c r="L150" s="41"/>
      <c r="M150" s="31" t="s">
        <v>252</v>
      </c>
    </row>
    <row r="151" spans="2:13" s="23" customFormat="1" ht="30" customHeight="1" x14ac:dyDescent="0.25">
      <c r="B151" s="348"/>
      <c r="C151" s="42" t="s">
        <v>95</v>
      </c>
      <c r="D151" s="43" t="s">
        <v>224</v>
      </c>
      <c r="E151" s="44" t="s">
        <v>179</v>
      </c>
      <c r="F151" s="43"/>
      <c r="G151" s="45"/>
      <c r="H151" s="46"/>
      <c r="I151" s="38"/>
      <c r="J151" s="47"/>
      <c r="K151" s="48"/>
      <c r="L151" s="49"/>
      <c r="M151" s="50"/>
    </row>
    <row r="152" spans="2:13" s="23" customFormat="1" ht="15" customHeight="1" x14ac:dyDescent="0.25">
      <c r="B152" s="349"/>
      <c r="C152" s="42" t="s">
        <v>98</v>
      </c>
      <c r="D152" s="43" t="s">
        <v>99</v>
      </c>
      <c r="E152" s="44" t="s">
        <v>100</v>
      </c>
      <c r="F152" s="43"/>
      <c r="G152" s="45"/>
      <c r="H152" s="46"/>
      <c r="I152" s="46"/>
      <c r="J152" s="47"/>
      <c r="K152" s="48"/>
      <c r="L152" s="49"/>
      <c r="M152" s="50"/>
    </row>
    <row r="153" spans="2:13" s="23" customFormat="1" ht="15" customHeight="1" x14ac:dyDescent="0.25">
      <c r="B153" s="349"/>
      <c r="C153" s="42" t="s">
        <v>101</v>
      </c>
      <c r="D153" s="43" t="s">
        <v>50</v>
      </c>
      <c r="E153" s="44">
        <v>25</v>
      </c>
      <c r="F153" s="43"/>
      <c r="G153" s="45"/>
      <c r="H153" s="46"/>
      <c r="I153" s="46"/>
      <c r="J153" s="47"/>
      <c r="K153" s="48"/>
      <c r="L153" s="49"/>
      <c r="M153" s="50"/>
    </row>
    <row r="154" spans="2:13" s="23" customFormat="1" ht="15" customHeight="1" x14ac:dyDescent="0.25">
      <c r="B154" s="349"/>
      <c r="C154" s="42" t="s">
        <v>102</v>
      </c>
      <c r="D154" s="43" t="s">
        <v>253</v>
      </c>
      <c r="E154" s="54">
        <v>1</v>
      </c>
      <c r="F154" s="55"/>
      <c r="G154" s="45"/>
      <c r="H154" s="46"/>
      <c r="I154" s="46"/>
      <c r="J154" s="47"/>
      <c r="K154" s="48"/>
      <c r="L154" s="49"/>
      <c r="M154" s="50"/>
    </row>
    <row r="155" spans="2:13" s="23" customFormat="1" ht="15" customHeight="1" x14ac:dyDescent="0.25">
      <c r="B155" s="350"/>
      <c r="C155" s="42" t="s">
        <v>104</v>
      </c>
      <c r="D155" s="43" t="s">
        <v>184</v>
      </c>
      <c r="E155" s="44"/>
      <c r="F155" s="43"/>
      <c r="G155" s="45"/>
      <c r="H155" s="46"/>
      <c r="I155" s="46"/>
      <c r="J155" s="47"/>
      <c r="K155" s="48"/>
      <c r="L155" s="49"/>
      <c r="M155" s="50"/>
    </row>
    <row r="156" spans="2:13" s="23" customFormat="1" ht="69.75" customHeight="1" x14ac:dyDescent="0.25">
      <c r="B156" s="99"/>
      <c r="C156" s="52" t="s">
        <v>189</v>
      </c>
      <c r="D156" s="52"/>
      <c r="E156" s="53"/>
      <c r="F156" s="52"/>
      <c r="G156" s="46"/>
      <c r="H156" s="46"/>
      <c r="I156" s="46"/>
      <c r="J156" s="47"/>
      <c r="K156" s="48"/>
      <c r="L156" s="49"/>
      <c r="M156" s="50"/>
    </row>
    <row r="157" spans="2:13" s="32" customFormat="1" ht="48.75" customHeight="1" x14ac:dyDescent="0.25">
      <c r="B157" s="33" t="s">
        <v>254</v>
      </c>
      <c r="C157" s="34" t="s">
        <v>255</v>
      </c>
      <c r="D157" s="34" t="s">
        <v>17</v>
      </c>
      <c r="E157" s="35">
        <v>4</v>
      </c>
      <c r="F157" s="36"/>
      <c r="G157" s="37">
        <v>140000000</v>
      </c>
      <c r="H157" s="38">
        <v>125000000</v>
      </c>
      <c r="I157" s="38">
        <f>G157-H157</f>
        <v>15000000</v>
      </c>
      <c r="J157" s="39"/>
      <c r="K157" s="40"/>
      <c r="L157" s="41"/>
      <c r="M157" s="50" t="s">
        <v>349</v>
      </c>
    </row>
    <row r="158" spans="2:13" s="23" customFormat="1" ht="27" customHeight="1" x14ac:dyDescent="0.25">
      <c r="B158" s="348"/>
      <c r="C158" s="42" t="s">
        <v>95</v>
      </c>
      <c r="D158" s="43" t="s">
        <v>224</v>
      </c>
      <c r="E158" s="44" t="s">
        <v>179</v>
      </c>
      <c r="F158" s="43"/>
      <c r="G158" s="45"/>
      <c r="H158" s="46"/>
      <c r="I158" s="46"/>
      <c r="J158" s="47"/>
      <c r="K158" s="48"/>
      <c r="L158" s="49"/>
      <c r="M158" s="50"/>
    </row>
    <row r="159" spans="2:13" s="23" customFormat="1" ht="15" customHeight="1" x14ac:dyDescent="0.25">
      <c r="B159" s="349"/>
      <c r="C159" s="42" t="s">
        <v>98</v>
      </c>
      <c r="D159" s="43" t="s">
        <v>99</v>
      </c>
      <c r="E159" s="44" t="s">
        <v>100</v>
      </c>
      <c r="F159" s="43"/>
      <c r="G159" s="45"/>
      <c r="H159" s="46"/>
      <c r="I159" s="46"/>
      <c r="J159" s="47"/>
      <c r="K159" s="48"/>
      <c r="L159" s="49"/>
      <c r="M159" s="50"/>
    </row>
    <row r="160" spans="2:13" s="23" customFormat="1" ht="35.25" customHeight="1" x14ac:dyDescent="0.25">
      <c r="B160" s="349"/>
      <c r="C160" s="42" t="s">
        <v>101</v>
      </c>
      <c r="D160" s="43" t="s">
        <v>17</v>
      </c>
      <c r="E160" s="44">
        <v>4</v>
      </c>
      <c r="F160" s="43"/>
      <c r="G160" s="45"/>
      <c r="H160" s="46"/>
      <c r="I160" s="46"/>
      <c r="J160" s="47"/>
      <c r="K160" s="48"/>
      <c r="L160" s="49"/>
      <c r="M160" s="50"/>
    </row>
    <row r="161" spans="2:13" s="23" customFormat="1" ht="15" customHeight="1" x14ac:dyDescent="0.25">
      <c r="B161" s="349"/>
      <c r="C161" s="42" t="s">
        <v>102</v>
      </c>
      <c r="D161" s="43" t="s">
        <v>257</v>
      </c>
      <c r="E161" s="54">
        <v>1</v>
      </c>
      <c r="F161" s="55"/>
      <c r="G161" s="45"/>
      <c r="H161" s="46"/>
      <c r="I161" s="46"/>
      <c r="J161" s="47"/>
      <c r="K161" s="48"/>
      <c r="L161" s="49"/>
      <c r="M161" s="50"/>
    </row>
    <row r="162" spans="2:13" s="23" customFormat="1" ht="15" customHeight="1" x14ac:dyDescent="0.25">
      <c r="B162" s="350"/>
      <c r="C162" s="42" t="s">
        <v>104</v>
      </c>
      <c r="D162" s="43" t="s">
        <v>184</v>
      </c>
      <c r="E162" s="44"/>
      <c r="F162" s="43"/>
      <c r="G162" s="45"/>
      <c r="H162" s="46"/>
      <c r="I162" s="46"/>
      <c r="J162" s="47"/>
      <c r="K162" s="48"/>
      <c r="L162" s="49"/>
      <c r="M162" s="50"/>
    </row>
    <row r="163" spans="2:13" s="23" customFormat="1" ht="56.25" customHeight="1" x14ac:dyDescent="0.25">
      <c r="B163" s="99"/>
      <c r="C163" s="52" t="s">
        <v>185</v>
      </c>
      <c r="D163" s="52"/>
      <c r="E163" s="53"/>
      <c r="F163" s="52"/>
      <c r="G163" s="46"/>
      <c r="H163" s="46"/>
      <c r="I163" s="46"/>
      <c r="J163" s="47"/>
      <c r="K163" s="48"/>
      <c r="L163" s="49"/>
      <c r="M163" s="50"/>
    </row>
    <row r="164" spans="2:13" s="32" customFormat="1" ht="37.5" customHeight="1" x14ac:dyDescent="0.25">
      <c r="B164" s="33" t="s">
        <v>258</v>
      </c>
      <c r="C164" s="34" t="s">
        <v>259</v>
      </c>
      <c r="D164" s="34" t="s">
        <v>18</v>
      </c>
      <c r="E164" s="35">
        <v>2</v>
      </c>
      <c r="F164" s="36"/>
      <c r="G164" s="37">
        <v>121000000</v>
      </c>
      <c r="H164" s="38">
        <v>115000000</v>
      </c>
      <c r="I164" s="38">
        <f>G164-H164</f>
        <v>6000000</v>
      </c>
      <c r="J164" s="39"/>
      <c r="K164" s="40"/>
      <c r="L164" s="41"/>
      <c r="M164" s="50" t="s">
        <v>260</v>
      </c>
    </row>
    <row r="165" spans="2:13" s="23" customFormat="1" ht="28.5" customHeight="1" x14ac:dyDescent="0.25">
      <c r="B165" s="348"/>
      <c r="C165" s="42" t="s">
        <v>95</v>
      </c>
      <c r="D165" s="43" t="s">
        <v>224</v>
      </c>
      <c r="E165" s="44" t="s">
        <v>179</v>
      </c>
      <c r="F165" s="43"/>
      <c r="G165" s="45"/>
      <c r="H165" s="46"/>
      <c r="I165" s="46"/>
      <c r="J165" s="47"/>
      <c r="K165" s="48"/>
      <c r="L165" s="49"/>
      <c r="M165" s="50"/>
    </row>
    <row r="166" spans="2:13" s="23" customFormat="1" ht="15" customHeight="1" x14ac:dyDescent="0.25">
      <c r="B166" s="349"/>
      <c r="C166" s="42" t="s">
        <v>98</v>
      </c>
      <c r="D166" s="43" t="s">
        <v>99</v>
      </c>
      <c r="E166" s="44" t="s">
        <v>100</v>
      </c>
      <c r="F166" s="43"/>
      <c r="G166" s="45"/>
      <c r="H166" s="46"/>
      <c r="I166" s="46"/>
      <c r="J166" s="47"/>
      <c r="K166" s="48"/>
      <c r="L166" s="49"/>
      <c r="M166" s="50"/>
    </row>
    <row r="167" spans="2:13" s="23" customFormat="1" ht="35.25" customHeight="1" x14ac:dyDescent="0.25">
      <c r="B167" s="349"/>
      <c r="C167" s="42" t="s">
        <v>101</v>
      </c>
      <c r="D167" s="43" t="s">
        <v>18</v>
      </c>
      <c r="E167" s="44">
        <v>2</v>
      </c>
      <c r="F167" s="43"/>
      <c r="G167" s="45"/>
      <c r="H167" s="46"/>
      <c r="I167" s="46"/>
      <c r="J167" s="47"/>
      <c r="K167" s="48"/>
      <c r="L167" s="49"/>
      <c r="M167" s="50"/>
    </row>
    <row r="168" spans="2:13" s="23" customFormat="1" ht="27" customHeight="1" x14ac:dyDescent="0.25">
      <c r="B168" s="349"/>
      <c r="C168" s="42" t="s">
        <v>102</v>
      </c>
      <c r="D168" s="43" t="s">
        <v>261</v>
      </c>
      <c r="E168" s="54">
        <v>1</v>
      </c>
      <c r="F168" s="55"/>
      <c r="G168" s="45"/>
      <c r="H168" s="46"/>
      <c r="I168" s="46"/>
      <c r="J168" s="47"/>
      <c r="K168" s="48"/>
      <c r="L168" s="49"/>
      <c r="M168" s="50"/>
    </row>
    <row r="169" spans="2:13" s="23" customFormat="1" ht="15" customHeight="1" x14ac:dyDescent="0.25">
      <c r="B169" s="350"/>
      <c r="C169" s="42" t="s">
        <v>104</v>
      </c>
      <c r="D169" s="43" t="s">
        <v>184</v>
      </c>
      <c r="E169" s="44"/>
      <c r="F169" s="43"/>
      <c r="G169" s="45"/>
      <c r="H169" s="46"/>
      <c r="I169" s="46"/>
      <c r="J169" s="47"/>
      <c r="K169" s="48"/>
      <c r="L169" s="49"/>
      <c r="M169" s="50"/>
    </row>
    <row r="170" spans="2:13" s="23" customFormat="1" ht="63" customHeight="1" x14ac:dyDescent="0.25">
      <c r="B170" s="99"/>
      <c r="C170" s="52" t="s">
        <v>185</v>
      </c>
      <c r="D170" s="52"/>
      <c r="E170" s="53"/>
      <c r="F170" s="52"/>
      <c r="G170" s="46"/>
      <c r="H170" s="46"/>
      <c r="I170" s="46"/>
      <c r="J170" s="47"/>
      <c r="K170" s="48"/>
      <c r="L170" s="49"/>
      <c r="M170" s="50"/>
    </row>
    <row r="171" spans="2:13" s="32" customFormat="1" ht="15" customHeight="1" x14ac:dyDescent="0.25">
      <c r="B171" s="33" t="s">
        <v>262</v>
      </c>
      <c r="C171" s="34" t="s">
        <v>263</v>
      </c>
      <c r="D171" s="34"/>
      <c r="E171" s="35"/>
      <c r="F171" s="36"/>
      <c r="G171" s="37">
        <v>3683000000</v>
      </c>
      <c r="H171" s="38">
        <v>0</v>
      </c>
      <c r="I171" s="38">
        <f>G171-H171</f>
        <v>3683000000</v>
      </c>
      <c r="J171" s="39"/>
      <c r="K171" s="40"/>
      <c r="L171" s="41"/>
      <c r="M171" s="31" t="s">
        <v>252</v>
      </c>
    </row>
    <row r="172" spans="2:13" s="23" customFormat="1" ht="25.5" customHeight="1" x14ac:dyDescent="0.25">
      <c r="B172" s="348"/>
      <c r="C172" s="42" t="s">
        <v>95</v>
      </c>
      <c r="D172" s="43" t="s">
        <v>224</v>
      </c>
      <c r="E172" s="44" t="s">
        <v>179</v>
      </c>
      <c r="F172" s="43"/>
      <c r="G172" s="45"/>
      <c r="H172" s="46"/>
      <c r="I172" s="46"/>
      <c r="J172" s="47"/>
      <c r="K172" s="48"/>
      <c r="L172" s="49"/>
      <c r="M172" s="50"/>
    </row>
    <row r="173" spans="2:13" s="23" customFormat="1" ht="15" customHeight="1" x14ac:dyDescent="0.25">
      <c r="B173" s="349"/>
      <c r="C173" s="42" t="s">
        <v>98</v>
      </c>
      <c r="D173" s="43"/>
      <c r="E173" s="44" t="s">
        <v>100</v>
      </c>
      <c r="F173" s="43"/>
      <c r="G173" s="45"/>
      <c r="H173" s="46"/>
      <c r="I173" s="46"/>
      <c r="J173" s="47"/>
      <c r="K173" s="48"/>
      <c r="L173" s="49"/>
      <c r="M173" s="50"/>
    </row>
    <row r="174" spans="2:13" s="23" customFormat="1" ht="15" customHeight="1" x14ac:dyDescent="0.25">
      <c r="B174" s="349"/>
      <c r="C174" s="42" t="s">
        <v>101</v>
      </c>
      <c r="D174" s="43"/>
      <c r="E174" s="44"/>
      <c r="F174" s="43"/>
      <c r="G174" s="45"/>
      <c r="H174" s="46"/>
      <c r="I174" s="46"/>
      <c r="J174" s="47"/>
      <c r="K174" s="48"/>
      <c r="L174" s="49"/>
      <c r="M174" s="50"/>
    </row>
    <row r="175" spans="2:13" s="23" customFormat="1" ht="15" customHeight="1" x14ac:dyDescent="0.25">
      <c r="B175" s="349"/>
      <c r="C175" s="42" t="s">
        <v>102</v>
      </c>
      <c r="D175" s="43"/>
      <c r="E175" s="44"/>
      <c r="F175" s="43"/>
      <c r="G175" s="45"/>
      <c r="H175" s="46"/>
      <c r="I175" s="46"/>
      <c r="J175" s="47"/>
      <c r="K175" s="48"/>
      <c r="L175" s="49"/>
      <c r="M175" s="50"/>
    </row>
    <row r="176" spans="2:13" s="23" customFormat="1" ht="15" customHeight="1" x14ac:dyDescent="0.25">
      <c r="B176" s="350"/>
      <c r="C176" s="42" t="s">
        <v>104</v>
      </c>
      <c r="D176" s="43"/>
      <c r="E176" s="44"/>
      <c r="F176" s="43"/>
      <c r="G176" s="45"/>
      <c r="H176" s="46"/>
      <c r="I176" s="46"/>
      <c r="J176" s="47"/>
      <c r="K176" s="48"/>
      <c r="L176" s="49"/>
      <c r="M176" s="50"/>
    </row>
    <row r="177" spans="2:13" s="23" customFormat="1" ht="18" customHeight="1" x14ac:dyDescent="0.25">
      <c r="B177" s="99"/>
      <c r="C177" s="52" t="s">
        <v>180</v>
      </c>
      <c r="D177" s="52"/>
      <c r="E177" s="53"/>
      <c r="F177" s="52"/>
      <c r="G177" s="46"/>
      <c r="H177" s="46"/>
      <c r="I177" s="46"/>
      <c r="J177" s="47"/>
      <c r="K177" s="48"/>
      <c r="L177" s="49"/>
      <c r="M177" s="50"/>
    </row>
    <row r="178" spans="2:13" s="32" customFormat="1" ht="16.5" customHeight="1" x14ac:dyDescent="0.25">
      <c r="B178" s="24">
        <v>1.3</v>
      </c>
      <c r="C178" s="25" t="s">
        <v>10</v>
      </c>
      <c r="D178" s="25" t="s">
        <v>6</v>
      </c>
      <c r="E178" s="26">
        <v>100</v>
      </c>
      <c r="F178" s="25" t="s">
        <v>92</v>
      </c>
      <c r="G178" s="27">
        <f>SUM(G179:G185)</f>
        <v>55000000</v>
      </c>
      <c r="H178" s="27">
        <f>SUM(H179:H185)</f>
        <v>50000000</v>
      </c>
      <c r="I178" s="27">
        <f>SUM(I179:I185)</f>
        <v>5000000</v>
      </c>
      <c r="J178" s="28"/>
      <c r="K178" s="29"/>
      <c r="L178" s="30"/>
      <c r="M178" s="31"/>
    </row>
    <row r="179" spans="2:13" s="32" customFormat="1" ht="36" customHeight="1" x14ac:dyDescent="0.25">
      <c r="B179" s="33" t="s">
        <v>264</v>
      </c>
      <c r="C179" s="34" t="s">
        <v>265</v>
      </c>
      <c r="D179" s="34" t="s">
        <v>20</v>
      </c>
      <c r="E179" s="35">
        <v>53</v>
      </c>
      <c r="F179" s="36"/>
      <c r="G179" s="37">
        <v>55000000</v>
      </c>
      <c r="H179" s="38">
        <v>50000000</v>
      </c>
      <c r="I179" s="38">
        <f>G179-H179</f>
        <v>5000000</v>
      </c>
      <c r="J179" s="39"/>
      <c r="K179" s="40"/>
      <c r="L179" s="41"/>
      <c r="M179" s="50" t="s">
        <v>266</v>
      </c>
    </row>
    <row r="180" spans="2:13" s="23" customFormat="1" ht="25.5" customHeight="1" x14ac:dyDescent="0.25">
      <c r="B180" s="348"/>
      <c r="C180" s="42" t="s">
        <v>95</v>
      </c>
      <c r="D180" s="43" t="s">
        <v>267</v>
      </c>
      <c r="E180" s="44" t="s">
        <v>179</v>
      </c>
      <c r="F180" s="43"/>
      <c r="G180" s="45"/>
      <c r="H180" s="46"/>
      <c r="I180" s="46"/>
      <c r="J180" s="47"/>
      <c r="K180" s="48"/>
      <c r="L180" s="49"/>
      <c r="M180" s="50"/>
    </row>
    <row r="181" spans="2:13" s="23" customFormat="1" ht="15" customHeight="1" x14ac:dyDescent="0.25">
      <c r="B181" s="349"/>
      <c r="C181" s="42" t="s">
        <v>98</v>
      </c>
      <c r="D181" s="43" t="s">
        <v>99</v>
      </c>
      <c r="E181" s="44" t="s">
        <v>100</v>
      </c>
      <c r="F181" s="43"/>
      <c r="G181" s="45"/>
      <c r="H181" s="46"/>
      <c r="I181" s="46"/>
      <c r="J181" s="47"/>
      <c r="K181" s="48"/>
      <c r="L181" s="49"/>
      <c r="M181" s="50"/>
    </row>
    <row r="182" spans="2:13" s="23" customFormat="1" ht="27" customHeight="1" x14ac:dyDescent="0.25">
      <c r="B182" s="349"/>
      <c r="C182" s="42" t="s">
        <v>101</v>
      </c>
      <c r="D182" s="43" t="s">
        <v>20</v>
      </c>
      <c r="E182" s="44">
        <v>53</v>
      </c>
      <c r="F182" s="43"/>
      <c r="G182" s="45"/>
      <c r="H182" s="46"/>
      <c r="I182" s="46"/>
      <c r="J182" s="47"/>
      <c r="K182" s="48"/>
      <c r="L182" s="49"/>
      <c r="M182" s="50"/>
    </row>
    <row r="183" spans="2:13" s="23" customFormat="1" ht="15" customHeight="1" x14ac:dyDescent="0.25">
      <c r="B183" s="349"/>
      <c r="C183" s="42" t="s">
        <v>102</v>
      </c>
      <c r="D183" s="43" t="s">
        <v>268</v>
      </c>
      <c r="E183" s="54">
        <v>1</v>
      </c>
      <c r="F183" s="55"/>
      <c r="G183" s="45"/>
      <c r="H183" s="46"/>
      <c r="I183" s="46"/>
      <c r="J183" s="47"/>
      <c r="K183" s="48"/>
      <c r="L183" s="49"/>
      <c r="M183" s="50"/>
    </row>
    <row r="184" spans="2:13" s="23" customFormat="1" ht="15" customHeight="1" x14ac:dyDescent="0.25">
      <c r="B184" s="350"/>
      <c r="C184" s="42" t="s">
        <v>104</v>
      </c>
      <c r="D184" s="43" t="s">
        <v>184</v>
      </c>
      <c r="E184" s="44"/>
      <c r="F184" s="43"/>
      <c r="G184" s="45"/>
      <c r="H184" s="46"/>
      <c r="I184" s="46"/>
      <c r="J184" s="47"/>
      <c r="K184" s="48"/>
      <c r="L184" s="49"/>
      <c r="M184" s="50"/>
    </row>
    <row r="185" spans="2:13" s="23" customFormat="1" ht="65.25" customHeight="1" x14ac:dyDescent="0.25">
      <c r="B185" s="99"/>
      <c r="C185" s="52" t="s">
        <v>189</v>
      </c>
      <c r="D185" s="52"/>
      <c r="E185" s="53"/>
      <c r="F185" s="52"/>
      <c r="G185" s="46"/>
      <c r="H185" s="46"/>
      <c r="I185" s="46"/>
      <c r="J185" s="47"/>
      <c r="K185" s="48"/>
      <c r="L185" s="49"/>
      <c r="M185" s="50"/>
    </row>
    <row r="186" spans="2:13" s="32" customFormat="1" ht="15" customHeight="1" x14ac:dyDescent="0.25">
      <c r="B186" s="24">
        <v>1.4</v>
      </c>
      <c r="C186" s="25" t="s">
        <v>52</v>
      </c>
      <c r="D186" s="25" t="s">
        <v>53</v>
      </c>
      <c r="E186" s="26">
        <v>100</v>
      </c>
      <c r="F186" s="25" t="s">
        <v>92</v>
      </c>
      <c r="G186" s="27">
        <f>SUM(G187:G193)</f>
        <v>97000000</v>
      </c>
      <c r="H186" s="27">
        <f>SUM(H187:H193)</f>
        <v>125000000</v>
      </c>
      <c r="I186" s="27">
        <f>SUM(I187:I193)</f>
        <v>-28000000</v>
      </c>
      <c r="J186" s="28"/>
      <c r="K186" s="29"/>
      <c r="L186" s="30"/>
      <c r="M186" s="31"/>
    </row>
    <row r="187" spans="2:13" s="32" customFormat="1" ht="15" customHeight="1" x14ac:dyDescent="0.25">
      <c r="B187" s="33" t="s">
        <v>269</v>
      </c>
      <c r="C187" s="34" t="s">
        <v>270</v>
      </c>
      <c r="D187" s="34" t="s">
        <v>54</v>
      </c>
      <c r="E187" s="35">
        <v>8</v>
      </c>
      <c r="F187" s="36"/>
      <c r="G187" s="37">
        <v>97000000</v>
      </c>
      <c r="H187" s="38">
        <v>125000000</v>
      </c>
      <c r="I187" s="38">
        <f>G187-H187</f>
        <v>-28000000</v>
      </c>
      <c r="J187" s="39"/>
      <c r="K187" s="40"/>
      <c r="L187" s="41"/>
      <c r="M187" s="31"/>
    </row>
    <row r="188" spans="2:13" s="23" customFormat="1" ht="29.25" customHeight="1" x14ac:dyDescent="0.25">
      <c r="B188" s="348"/>
      <c r="C188" s="42" t="s">
        <v>95</v>
      </c>
      <c r="D188" s="43" t="s">
        <v>271</v>
      </c>
      <c r="E188" s="44" t="s">
        <v>179</v>
      </c>
      <c r="F188" s="43"/>
      <c r="G188" s="45"/>
      <c r="H188" s="46"/>
      <c r="I188" s="46"/>
      <c r="J188" s="47"/>
      <c r="K188" s="48"/>
      <c r="L188" s="49"/>
      <c r="M188" s="50"/>
    </row>
    <row r="189" spans="2:13" s="23" customFormat="1" ht="15" customHeight="1" x14ac:dyDescent="0.25">
      <c r="B189" s="349"/>
      <c r="C189" s="42" t="s">
        <v>98</v>
      </c>
      <c r="D189" s="43" t="s">
        <v>99</v>
      </c>
      <c r="E189" s="44" t="s">
        <v>100</v>
      </c>
      <c r="F189" s="43"/>
      <c r="G189" s="45"/>
      <c r="H189" s="46"/>
      <c r="I189" s="46"/>
      <c r="J189" s="47"/>
      <c r="K189" s="48"/>
      <c r="L189" s="49"/>
      <c r="M189" s="50"/>
    </row>
    <row r="190" spans="2:13" s="23" customFormat="1" ht="44.25" customHeight="1" x14ac:dyDescent="0.25">
      <c r="B190" s="349"/>
      <c r="C190" s="42" t="s">
        <v>101</v>
      </c>
      <c r="D190" s="43" t="s">
        <v>54</v>
      </c>
      <c r="E190" s="44">
        <v>8</v>
      </c>
      <c r="F190" s="43"/>
      <c r="G190" s="45"/>
      <c r="H190" s="46"/>
      <c r="I190" s="46"/>
      <c r="J190" s="47"/>
      <c r="K190" s="48"/>
      <c r="L190" s="49"/>
      <c r="M190" s="50"/>
    </row>
    <row r="191" spans="2:13" s="23" customFormat="1" ht="27" customHeight="1" x14ac:dyDescent="0.25">
      <c r="B191" s="349"/>
      <c r="C191" s="42" t="s">
        <v>102</v>
      </c>
      <c r="D191" s="43" t="s">
        <v>272</v>
      </c>
      <c r="E191" s="54">
        <v>1</v>
      </c>
      <c r="F191" s="55"/>
      <c r="G191" s="45"/>
      <c r="H191" s="46"/>
      <c r="I191" s="46"/>
      <c r="J191" s="47"/>
      <c r="K191" s="48"/>
      <c r="L191" s="49"/>
      <c r="M191" s="50"/>
    </row>
    <row r="192" spans="2:13" s="23" customFormat="1" ht="15" customHeight="1" x14ac:dyDescent="0.25">
      <c r="B192" s="350"/>
      <c r="C192" s="42" t="s">
        <v>104</v>
      </c>
      <c r="D192" s="43" t="s">
        <v>184</v>
      </c>
      <c r="E192" s="44"/>
      <c r="F192" s="43"/>
      <c r="G192" s="45"/>
      <c r="H192" s="46"/>
      <c r="I192" s="46"/>
      <c r="J192" s="47"/>
      <c r="K192" s="48"/>
      <c r="L192" s="49"/>
      <c r="M192" s="50"/>
    </row>
    <row r="193" spans="2:13" s="23" customFormat="1" ht="72" customHeight="1" x14ac:dyDescent="0.25">
      <c r="B193" s="99"/>
      <c r="C193" s="52" t="s">
        <v>273</v>
      </c>
      <c r="D193" s="52"/>
      <c r="E193" s="53"/>
      <c r="F193" s="52"/>
      <c r="G193" s="46"/>
      <c r="H193" s="46"/>
      <c r="I193" s="46"/>
      <c r="J193" s="47"/>
      <c r="K193" s="48"/>
      <c r="L193" s="49"/>
      <c r="M193" s="50"/>
    </row>
    <row r="194" spans="2:13" s="32" customFormat="1" ht="36" customHeight="1" x14ac:dyDescent="0.25">
      <c r="B194" s="24">
        <v>1.5</v>
      </c>
      <c r="C194" s="25" t="s">
        <v>55</v>
      </c>
      <c r="D194" s="25" t="s">
        <v>56</v>
      </c>
      <c r="E194" s="26">
        <v>100</v>
      </c>
      <c r="F194" s="25" t="s">
        <v>92</v>
      </c>
      <c r="G194" s="27">
        <f>SUM(G195:G222)</f>
        <v>311000000</v>
      </c>
      <c r="H194" s="27">
        <f>SUM(H195:H222)</f>
        <v>268000000</v>
      </c>
      <c r="I194" s="27">
        <f>SUM(I195:I222)</f>
        <v>43000000</v>
      </c>
      <c r="J194" s="28"/>
      <c r="K194" s="29"/>
      <c r="L194" s="30"/>
      <c r="M194" s="31"/>
    </row>
    <row r="195" spans="2:13" s="32" customFormat="1" ht="26.25" customHeight="1" x14ac:dyDescent="0.25">
      <c r="B195" s="33" t="s">
        <v>274</v>
      </c>
      <c r="C195" s="34" t="s">
        <v>275</v>
      </c>
      <c r="D195" s="34" t="s">
        <v>19</v>
      </c>
      <c r="E195" s="35">
        <v>12</v>
      </c>
      <c r="F195" s="36"/>
      <c r="G195" s="37">
        <v>49000000</v>
      </c>
      <c r="H195" s="38">
        <v>45000000</v>
      </c>
      <c r="I195" s="38">
        <f>G195-H195</f>
        <v>4000000</v>
      </c>
      <c r="J195" s="39"/>
      <c r="K195" s="40"/>
      <c r="L195" s="41"/>
      <c r="M195" s="31"/>
    </row>
    <row r="196" spans="2:13" s="23" customFormat="1" ht="28.5" customHeight="1" x14ac:dyDescent="0.25">
      <c r="B196" s="348"/>
      <c r="C196" s="42" t="s">
        <v>95</v>
      </c>
      <c r="D196" s="43" t="s">
        <v>276</v>
      </c>
      <c r="E196" s="44" t="s">
        <v>179</v>
      </c>
      <c r="F196" s="43"/>
      <c r="G196" s="45"/>
      <c r="H196" s="46"/>
      <c r="I196" s="46"/>
      <c r="J196" s="47"/>
      <c r="K196" s="48"/>
      <c r="L196" s="49"/>
      <c r="M196" s="50"/>
    </row>
    <row r="197" spans="2:13" s="23" customFormat="1" ht="14.25" customHeight="1" x14ac:dyDescent="0.25">
      <c r="B197" s="349"/>
      <c r="C197" s="42" t="s">
        <v>98</v>
      </c>
      <c r="D197" s="43" t="s">
        <v>99</v>
      </c>
      <c r="E197" s="44" t="s">
        <v>100</v>
      </c>
      <c r="F197" s="43"/>
      <c r="G197" s="45"/>
      <c r="H197" s="46"/>
      <c r="I197" s="46"/>
      <c r="J197" s="47"/>
      <c r="K197" s="48"/>
      <c r="L197" s="49"/>
      <c r="M197" s="50"/>
    </row>
    <row r="198" spans="2:13" s="23" customFormat="1" ht="28.5" customHeight="1" x14ac:dyDescent="0.25">
      <c r="B198" s="349"/>
      <c r="C198" s="42" t="s">
        <v>101</v>
      </c>
      <c r="D198" s="43" t="s">
        <v>19</v>
      </c>
      <c r="E198" s="44">
        <v>12</v>
      </c>
      <c r="F198" s="43"/>
      <c r="G198" s="45"/>
      <c r="H198" s="46"/>
      <c r="I198" s="46"/>
      <c r="J198" s="47"/>
      <c r="K198" s="48"/>
      <c r="L198" s="49"/>
      <c r="M198" s="50"/>
    </row>
    <row r="199" spans="2:13" s="23" customFormat="1" ht="24.75" customHeight="1" x14ac:dyDescent="0.25">
      <c r="B199" s="349"/>
      <c r="C199" s="42" t="s">
        <v>102</v>
      </c>
      <c r="D199" s="43" t="s">
        <v>277</v>
      </c>
      <c r="E199" s="54">
        <v>1</v>
      </c>
      <c r="F199" s="55"/>
      <c r="G199" s="45"/>
      <c r="H199" s="46"/>
      <c r="I199" s="46"/>
      <c r="J199" s="47"/>
      <c r="K199" s="48"/>
      <c r="L199" s="49"/>
      <c r="M199" s="50"/>
    </row>
    <row r="200" spans="2:13" s="23" customFormat="1" ht="15" customHeight="1" x14ac:dyDescent="0.25">
      <c r="B200" s="350"/>
      <c r="C200" s="42" t="s">
        <v>104</v>
      </c>
      <c r="D200" s="43" t="s">
        <v>184</v>
      </c>
      <c r="E200" s="44"/>
      <c r="F200" s="43"/>
      <c r="G200" s="45"/>
      <c r="H200" s="46"/>
      <c r="I200" s="46"/>
      <c r="J200" s="47"/>
      <c r="K200" s="48"/>
      <c r="L200" s="49"/>
      <c r="M200" s="50"/>
    </row>
    <row r="201" spans="2:13" s="23" customFormat="1" ht="81" customHeight="1" x14ac:dyDescent="0.25">
      <c r="B201" s="99"/>
      <c r="C201" s="52" t="s">
        <v>278</v>
      </c>
      <c r="D201" s="52"/>
      <c r="E201" s="53"/>
      <c r="F201" s="52"/>
      <c r="G201" s="46"/>
      <c r="H201" s="46"/>
      <c r="I201" s="46"/>
      <c r="J201" s="47"/>
      <c r="K201" s="48"/>
      <c r="L201" s="49"/>
      <c r="M201" s="50"/>
    </row>
    <row r="202" spans="2:13" s="32" customFormat="1" ht="69.75" customHeight="1" x14ac:dyDescent="0.25">
      <c r="B202" s="33" t="s">
        <v>279</v>
      </c>
      <c r="C202" s="34" t="s">
        <v>280</v>
      </c>
      <c r="D202" s="34" t="s">
        <v>58</v>
      </c>
      <c r="E202" s="72">
        <v>43232</v>
      </c>
      <c r="F202" s="73"/>
      <c r="G202" s="37">
        <v>10000000</v>
      </c>
      <c r="H202" s="38">
        <v>11000000</v>
      </c>
      <c r="I202" s="38">
        <f>G202-H202</f>
        <v>-1000000</v>
      </c>
      <c r="J202" s="39"/>
      <c r="K202" s="40"/>
      <c r="L202" s="41"/>
      <c r="M202" s="31"/>
    </row>
    <row r="203" spans="2:13" s="23" customFormat="1" ht="26.25" customHeight="1" x14ac:dyDescent="0.25">
      <c r="B203" s="348"/>
      <c r="C203" s="42" t="s">
        <v>95</v>
      </c>
      <c r="D203" s="43" t="s">
        <v>276</v>
      </c>
      <c r="E203" s="44" t="s">
        <v>179</v>
      </c>
      <c r="F203" s="43"/>
      <c r="G203" s="45"/>
      <c r="H203" s="46"/>
      <c r="I203" s="46"/>
      <c r="J203" s="47"/>
      <c r="K203" s="48"/>
      <c r="L203" s="49"/>
      <c r="M203" s="50"/>
    </row>
    <row r="204" spans="2:13" s="23" customFormat="1" ht="15" customHeight="1" x14ac:dyDescent="0.25">
      <c r="B204" s="349"/>
      <c r="C204" s="42" t="s">
        <v>98</v>
      </c>
      <c r="D204" s="43" t="s">
        <v>99</v>
      </c>
      <c r="E204" s="44" t="s">
        <v>100</v>
      </c>
      <c r="F204" s="43"/>
      <c r="G204" s="45"/>
      <c r="H204" s="46"/>
      <c r="I204" s="46"/>
      <c r="J204" s="47"/>
      <c r="K204" s="48"/>
      <c r="L204" s="49"/>
      <c r="M204" s="50"/>
    </row>
    <row r="205" spans="2:13" s="23" customFormat="1" ht="54.75" customHeight="1" x14ac:dyDescent="0.25">
      <c r="B205" s="349"/>
      <c r="C205" s="42" t="s">
        <v>101</v>
      </c>
      <c r="D205" s="43" t="s">
        <v>58</v>
      </c>
      <c r="E205" s="74">
        <v>43232</v>
      </c>
      <c r="F205" s="75"/>
      <c r="G205" s="45"/>
      <c r="H205" s="46"/>
      <c r="I205" s="46"/>
      <c r="J205" s="47"/>
      <c r="K205" s="48"/>
      <c r="L205" s="49"/>
      <c r="M205" s="50"/>
    </row>
    <row r="206" spans="2:13" s="23" customFormat="1" ht="25.5" customHeight="1" x14ac:dyDescent="0.25">
      <c r="B206" s="349"/>
      <c r="C206" s="42" t="s">
        <v>102</v>
      </c>
      <c r="D206" s="43" t="s">
        <v>281</v>
      </c>
      <c r="E206" s="54">
        <v>1</v>
      </c>
      <c r="F206" s="55"/>
      <c r="G206" s="45"/>
      <c r="H206" s="46"/>
      <c r="I206" s="46"/>
      <c r="J206" s="47"/>
      <c r="K206" s="48"/>
      <c r="L206" s="49"/>
      <c r="M206" s="50"/>
    </row>
    <row r="207" spans="2:13" s="23" customFormat="1" ht="15" customHeight="1" x14ac:dyDescent="0.25">
      <c r="B207" s="350"/>
      <c r="C207" s="42" t="s">
        <v>104</v>
      </c>
      <c r="D207" s="43" t="s">
        <v>184</v>
      </c>
      <c r="E207" s="44"/>
      <c r="F207" s="43"/>
      <c r="G207" s="45"/>
      <c r="H207" s="46"/>
      <c r="I207" s="46"/>
      <c r="J207" s="47"/>
      <c r="K207" s="48"/>
      <c r="L207" s="49"/>
      <c r="M207" s="50"/>
    </row>
    <row r="208" spans="2:13" s="23" customFormat="1" ht="70.5" customHeight="1" x14ac:dyDescent="0.25">
      <c r="B208" s="99"/>
      <c r="C208" s="52" t="s">
        <v>273</v>
      </c>
      <c r="D208" s="52"/>
      <c r="E208" s="53"/>
      <c r="F208" s="52"/>
      <c r="G208" s="46"/>
      <c r="H208" s="46"/>
      <c r="I208" s="46"/>
      <c r="J208" s="47"/>
      <c r="K208" s="48"/>
      <c r="L208" s="49"/>
      <c r="M208" s="50"/>
    </row>
    <row r="209" spans="2:13" s="32" customFormat="1" ht="39.75" customHeight="1" x14ac:dyDescent="0.25">
      <c r="B209" s="33" t="s">
        <v>282</v>
      </c>
      <c r="C209" s="34" t="s">
        <v>283</v>
      </c>
      <c r="D209" s="34" t="s">
        <v>57</v>
      </c>
      <c r="E209" s="35">
        <v>12</v>
      </c>
      <c r="F209" s="36"/>
      <c r="G209" s="37">
        <v>240000000</v>
      </c>
      <c r="H209" s="38">
        <v>200000000</v>
      </c>
      <c r="I209" s="38">
        <f>G209-H209</f>
        <v>40000000</v>
      </c>
      <c r="J209" s="39"/>
      <c r="K209" s="40"/>
      <c r="L209" s="41"/>
      <c r="M209" s="31"/>
    </row>
    <row r="210" spans="2:13" s="23" customFormat="1" ht="24" customHeight="1" x14ac:dyDescent="0.25">
      <c r="B210" s="348"/>
      <c r="C210" s="42" t="s">
        <v>95</v>
      </c>
      <c r="D210" s="43" t="s">
        <v>276</v>
      </c>
      <c r="E210" s="44" t="s">
        <v>179</v>
      </c>
      <c r="F210" s="43"/>
      <c r="G210" s="45"/>
      <c r="H210" s="46"/>
      <c r="I210" s="46"/>
      <c r="J210" s="47"/>
      <c r="K210" s="48"/>
      <c r="L210" s="49"/>
      <c r="M210" s="50"/>
    </row>
    <row r="211" spans="2:13" s="23" customFormat="1" ht="15" customHeight="1" x14ac:dyDescent="0.25">
      <c r="B211" s="349"/>
      <c r="C211" s="42" t="s">
        <v>98</v>
      </c>
      <c r="D211" s="43" t="s">
        <v>99</v>
      </c>
      <c r="E211" s="44" t="s">
        <v>100</v>
      </c>
      <c r="F211" s="43"/>
      <c r="G211" s="45"/>
      <c r="H211" s="46"/>
      <c r="I211" s="46"/>
      <c r="J211" s="47"/>
      <c r="K211" s="48"/>
      <c r="L211" s="49"/>
      <c r="M211" s="50"/>
    </row>
    <row r="212" spans="2:13" s="23" customFormat="1" ht="45.75" customHeight="1" x14ac:dyDescent="0.25">
      <c r="B212" s="349"/>
      <c r="C212" s="42" t="s">
        <v>101</v>
      </c>
      <c r="D212" s="43" t="s">
        <v>57</v>
      </c>
      <c r="E212" s="44">
        <v>12</v>
      </c>
      <c r="F212" s="43"/>
      <c r="G212" s="45"/>
      <c r="H212" s="46"/>
      <c r="I212" s="46"/>
      <c r="J212" s="47"/>
      <c r="K212" s="48"/>
      <c r="L212" s="49"/>
      <c r="M212" s="50"/>
    </row>
    <row r="213" spans="2:13" s="23" customFormat="1" ht="15" customHeight="1" x14ac:dyDescent="0.25">
      <c r="B213" s="349"/>
      <c r="C213" s="42" t="s">
        <v>102</v>
      </c>
      <c r="D213" s="43" t="s">
        <v>284</v>
      </c>
      <c r="E213" s="54">
        <v>1</v>
      </c>
      <c r="F213" s="55"/>
      <c r="G213" s="45"/>
      <c r="H213" s="46"/>
      <c r="I213" s="46"/>
      <c r="J213" s="47"/>
      <c r="K213" s="48"/>
      <c r="L213" s="49"/>
      <c r="M213" s="50"/>
    </row>
    <row r="214" spans="2:13" s="23" customFormat="1" ht="15" customHeight="1" x14ac:dyDescent="0.25">
      <c r="B214" s="350"/>
      <c r="C214" s="42" t="s">
        <v>104</v>
      </c>
      <c r="D214" s="43" t="s">
        <v>184</v>
      </c>
      <c r="E214" s="44"/>
      <c r="F214" s="43"/>
      <c r="G214" s="45"/>
      <c r="H214" s="46"/>
      <c r="I214" s="46"/>
      <c r="J214" s="47"/>
      <c r="K214" s="48"/>
      <c r="L214" s="49"/>
      <c r="M214" s="50"/>
    </row>
    <row r="215" spans="2:13" s="23" customFormat="1" ht="15" customHeight="1" x14ac:dyDescent="0.25">
      <c r="B215" s="99"/>
      <c r="C215" s="52" t="s">
        <v>273</v>
      </c>
      <c r="D215" s="52"/>
      <c r="E215" s="53"/>
      <c r="F215" s="52"/>
      <c r="G215" s="46"/>
      <c r="H215" s="46"/>
      <c r="I215" s="46"/>
      <c r="J215" s="47"/>
      <c r="K215" s="48"/>
      <c r="L215" s="49"/>
      <c r="M215" s="50"/>
    </row>
    <row r="216" spans="2:13" s="32" customFormat="1" ht="36.75" customHeight="1" x14ac:dyDescent="0.25">
      <c r="B216" s="33" t="s">
        <v>285</v>
      </c>
      <c r="C216" s="34" t="s">
        <v>286</v>
      </c>
      <c r="D216" s="34" t="s">
        <v>59</v>
      </c>
      <c r="E216" s="35">
        <v>1</v>
      </c>
      <c r="F216" s="36"/>
      <c r="G216" s="37">
        <v>12000000</v>
      </c>
      <c r="H216" s="38">
        <v>12000000</v>
      </c>
      <c r="I216" s="38">
        <f>G216-H216</f>
        <v>0</v>
      </c>
      <c r="J216" s="39"/>
      <c r="K216" s="40"/>
      <c r="L216" s="41"/>
      <c r="M216" s="31"/>
    </row>
    <row r="217" spans="2:13" s="23" customFormat="1" ht="31.5" customHeight="1" x14ac:dyDescent="0.25">
      <c r="B217" s="348"/>
      <c r="C217" s="42" t="s">
        <v>95</v>
      </c>
      <c r="D217" s="43" t="s">
        <v>276</v>
      </c>
      <c r="E217" s="44" t="s">
        <v>179</v>
      </c>
      <c r="F217" s="43"/>
      <c r="G217" s="45"/>
      <c r="H217" s="46"/>
      <c r="I217" s="46"/>
      <c r="J217" s="47"/>
      <c r="K217" s="48"/>
      <c r="L217" s="49"/>
      <c r="M217" s="50"/>
    </row>
    <row r="218" spans="2:13" s="23" customFormat="1" ht="15" customHeight="1" x14ac:dyDescent="0.25">
      <c r="B218" s="349"/>
      <c r="C218" s="42" t="s">
        <v>98</v>
      </c>
      <c r="D218" s="43" t="s">
        <v>99</v>
      </c>
      <c r="E218" s="44" t="s">
        <v>100</v>
      </c>
      <c r="F218" s="43"/>
      <c r="G218" s="45"/>
      <c r="H218" s="46"/>
      <c r="I218" s="46"/>
      <c r="J218" s="47"/>
      <c r="K218" s="48"/>
      <c r="L218" s="49"/>
      <c r="M218" s="50"/>
    </row>
    <row r="219" spans="2:13" s="23" customFormat="1" ht="38.25" customHeight="1" x14ac:dyDescent="0.25">
      <c r="B219" s="349"/>
      <c r="C219" s="42" t="s">
        <v>101</v>
      </c>
      <c r="D219" s="43" t="s">
        <v>59</v>
      </c>
      <c r="E219" s="44">
        <v>1</v>
      </c>
      <c r="F219" s="43"/>
      <c r="G219" s="45"/>
      <c r="H219" s="46"/>
      <c r="I219" s="46"/>
      <c r="J219" s="47"/>
      <c r="K219" s="48"/>
      <c r="L219" s="49"/>
      <c r="M219" s="50"/>
    </row>
    <row r="220" spans="2:13" s="23" customFormat="1" ht="30" customHeight="1" x14ac:dyDescent="0.25">
      <c r="B220" s="349"/>
      <c r="C220" s="42" t="s">
        <v>102</v>
      </c>
      <c r="D220" s="43" t="s">
        <v>287</v>
      </c>
      <c r="E220" s="54">
        <v>1</v>
      </c>
      <c r="F220" s="55"/>
      <c r="G220" s="45"/>
      <c r="H220" s="46"/>
      <c r="I220" s="46"/>
      <c r="J220" s="47"/>
      <c r="K220" s="48"/>
      <c r="L220" s="49"/>
      <c r="M220" s="50"/>
    </row>
    <row r="221" spans="2:13" s="23" customFormat="1" ht="15" customHeight="1" x14ac:dyDescent="0.25">
      <c r="B221" s="350"/>
      <c r="C221" s="42" t="s">
        <v>104</v>
      </c>
      <c r="D221" s="43" t="s">
        <v>184</v>
      </c>
      <c r="E221" s="44"/>
      <c r="F221" s="43"/>
      <c r="G221" s="45"/>
      <c r="H221" s="46"/>
      <c r="I221" s="46"/>
      <c r="J221" s="47"/>
      <c r="K221" s="48"/>
      <c r="L221" s="49"/>
      <c r="M221" s="50"/>
    </row>
    <row r="222" spans="2:13" s="23" customFormat="1" ht="68.25" customHeight="1" x14ac:dyDescent="0.25">
      <c r="B222" s="99"/>
      <c r="C222" s="52" t="s">
        <v>273</v>
      </c>
      <c r="D222" s="52"/>
      <c r="E222" s="53"/>
      <c r="F222" s="52"/>
      <c r="G222" s="46"/>
      <c r="H222" s="46"/>
      <c r="I222" s="46"/>
      <c r="J222" s="47"/>
      <c r="K222" s="48"/>
      <c r="L222" s="49"/>
      <c r="M222" s="50"/>
    </row>
    <row r="223" spans="2:13" s="32" customFormat="1" ht="59.25" customHeight="1" x14ac:dyDescent="0.25">
      <c r="B223" s="24">
        <v>1.6</v>
      </c>
      <c r="C223" s="25" t="s">
        <v>11</v>
      </c>
      <c r="D223" s="25" t="s">
        <v>60</v>
      </c>
      <c r="E223" s="26">
        <v>54</v>
      </c>
      <c r="F223" s="25" t="s">
        <v>92</v>
      </c>
      <c r="G223" s="27">
        <f>SUM(G224:G251)</f>
        <v>2007000000</v>
      </c>
      <c r="H223" s="27">
        <f>SUM(H224:H251)</f>
        <v>475000000</v>
      </c>
      <c r="I223" s="27">
        <f>SUM(I224:I251)</f>
        <v>1532000000</v>
      </c>
      <c r="J223" s="28"/>
      <c r="K223" s="29"/>
      <c r="L223" s="30"/>
      <c r="M223" s="31"/>
    </row>
    <row r="224" spans="2:13" s="32" customFormat="1" ht="54" customHeight="1" x14ac:dyDescent="0.25">
      <c r="B224" s="33" t="s">
        <v>117</v>
      </c>
      <c r="C224" s="34" t="s">
        <v>118</v>
      </c>
      <c r="D224" s="34" t="s">
        <v>61</v>
      </c>
      <c r="E224" s="35">
        <v>1</v>
      </c>
      <c r="F224" s="36"/>
      <c r="G224" s="37">
        <v>255000000</v>
      </c>
      <c r="H224" s="38">
        <v>325000000</v>
      </c>
      <c r="I224" s="38">
        <f>G224-H224</f>
        <v>-70000000</v>
      </c>
      <c r="J224" s="39"/>
      <c r="K224" s="40"/>
      <c r="L224" s="41"/>
      <c r="M224" s="31"/>
    </row>
    <row r="225" spans="2:13" s="23" customFormat="1" ht="61.5" customHeight="1" x14ac:dyDescent="0.25">
      <c r="B225" s="348"/>
      <c r="C225" s="42" t="s">
        <v>95</v>
      </c>
      <c r="D225" s="43" t="s">
        <v>96</v>
      </c>
      <c r="E225" s="44" t="s">
        <v>97</v>
      </c>
      <c r="F225" s="43"/>
      <c r="G225" s="45"/>
      <c r="H225" s="46"/>
      <c r="I225" s="46"/>
      <c r="J225" s="47"/>
      <c r="K225" s="48"/>
      <c r="L225" s="49"/>
      <c r="M225" s="50"/>
    </row>
    <row r="226" spans="2:13" s="23" customFormat="1" ht="15" customHeight="1" x14ac:dyDescent="0.25">
      <c r="B226" s="349"/>
      <c r="C226" s="42" t="s">
        <v>98</v>
      </c>
      <c r="D226" s="43" t="s">
        <v>99</v>
      </c>
      <c r="E226" s="44" t="s">
        <v>100</v>
      </c>
      <c r="F226" s="43"/>
      <c r="G226" s="45"/>
      <c r="H226" s="46"/>
      <c r="I226" s="46"/>
      <c r="J226" s="47"/>
      <c r="K226" s="48"/>
      <c r="L226" s="49"/>
      <c r="M226" s="50"/>
    </row>
    <row r="227" spans="2:13" s="23" customFormat="1" ht="57" customHeight="1" x14ac:dyDescent="0.25">
      <c r="B227" s="349"/>
      <c r="C227" s="42" t="s">
        <v>101</v>
      </c>
      <c r="D227" s="43" t="s">
        <v>61</v>
      </c>
      <c r="E227" s="44">
        <v>1</v>
      </c>
      <c r="F227" s="43"/>
      <c r="G227" s="45"/>
      <c r="H227" s="46"/>
      <c r="I227" s="46"/>
      <c r="J227" s="47"/>
      <c r="K227" s="48"/>
      <c r="L227" s="49"/>
      <c r="M227" s="50"/>
    </row>
    <row r="228" spans="2:13" s="23" customFormat="1" ht="46.5" customHeight="1" x14ac:dyDescent="0.25">
      <c r="B228" s="349"/>
      <c r="C228" s="42" t="s">
        <v>102</v>
      </c>
      <c r="D228" s="43" t="s">
        <v>119</v>
      </c>
      <c r="E228" s="54">
        <v>1</v>
      </c>
      <c r="F228" s="55"/>
      <c r="G228" s="45"/>
      <c r="H228" s="46"/>
      <c r="I228" s="46"/>
      <c r="J228" s="47"/>
      <c r="K228" s="48"/>
      <c r="L228" s="49"/>
      <c r="M228" s="50"/>
    </row>
    <row r="229" spans="2:13" s="23" customFormat="1" ht="15" customHeight="1" x14ac:dyDescent="0.25">
      <c r="B229" s="350"/>
      <c r="C229" s="42" t="s">
        <v>104</v>
      </c>
      <c r="D229" s="43" t="s">
        <v>105</v>
      </c>
      <c r="E229" s="44"/>
      <c r="F229" s="43"/>
      <c r="G229" s="45"/>
      <c r="H229" s="46"/>
      <c r="I229" s="46"/>
      <c r="J229" s="47"/>
      <c r="K229" s="48"/>
      <c r="L229" s="49"/>
      <c r="M229" s="50"/>
    </row>
    <row r="230" spans="2:13" s="23" customFormat="1" ht="67.5" customHeight="1" x14ac:dyDescent="0.25">
      <c r="B230" s="99"/>
      <c r="C230" s="52" t="s">
        <v>106</v>
      </c>
      <c r="D230" s="52"/>
      <c r="E230" s="53"/>
      <c r="F230" s="52"/>
      <c r="G230" s="46"/>
      <c r="H230" s="46"/>
      <c r="I230" s="46"/>
      <c r="J230" s="47"/>
      <c r="K230" s="48"/>
      <c r="L230" s="49"/>
      <c r="M230" s="50"/>
    </row>
    <row r="231" spans="2:13" s="32" customFormat="1" ht="62.25" customHeight="1" x14ac:dyDescent="0.25">
      <c r="B231" s="33" t="s">
        <v>93</v>
      </c>
      <c r="C231" s="34" t="s">
        <v>94</v>
      </c>
      <c r="D231" s="34" t="s">
        <v>66</v>
      </c>
      <c r="E231" s="35">
        <v>1</v>
      </c>
      <c r="F231" s="36"/>
      <c r="G231" s="37">
        <v>255000000</v>
      </c>
      <c r="H231" s="38">
        <v>50000000</v>
      </c>
      <c r="I231" s="38">
        <f>G231-H231</f>
        <v>205000000</v>
      </c>
      <c r="J231" s="39"/>
      <c r="K231" s="40"/>
      <c r="L231" s="41"/>
      <c r="M231" s="31"/>
    </row>
    <row r="232" spans="2:13" s="23" customFormat="1" ht="63" customHeight="1" x14ac:dyDescent="0.25">
      <c r="B232" s="348"/>
      <c r="C232" s="42" t="s">
        <v>95</v>
      </c>
      <c r="D232" s="43" t="s">
        <v>96</v>
      </c>
      <c r="E232" s="44" t="s">
        <v>97</v>
      </c>
      <c r="F232" s="43"/>
      <c r="G232" s="45"/>
      <c r="H232" s="46"/>
      <c r="I232" s="46"/>
      <c r="J232" s="47"/>
      <c r="K232" s="48"/>
      <c r="L232" s="49"/>
      <c r="M232" s="50"/>
    </row>
    <row r="233" spans="2:13" s="23" customFormat="1" ht="15" customHeight="1" x14ac:dyDescent="0.25">
      <c r="B233" s="349"/>
      <c r="C233" s="42" t="s">
        <v>98</v>
      </c>
      <c r="D233" s="43" t="s">
        <v>99</v>
      </c>
      <c r="E233" s="44" t="s">
        <v>100</v>
      </c>
      <c r="F233" s="43"/>
      <c r="G233" s="45"/>
      <c r="H233" s="46"/>
      <c r="I233" s="46"/>
      <c r="J233" s="47"/>
      <c r="K233" s="48"/>
      <c r="L233" s="49"/>
      <c r="M233" s="50"/>
    </row>
    <row r="234" spans="2:13" s="23" customFormat="1" ht="57" customHeight="1" x14ac:dyDescent="0.25">
      <c r="B234" s="349"/>
      <c r="C234" s="42" t="s">
        <v>101</v>
      </c>
      <c r="D234" s="43" t="s">
        <v>66</v>
      </c>
      <c r="E234" s="44">
        <v>1</v>
      </c>
      <c r="F234" s="43"/>
      <c r="G234" s="45"/>
      <c r="H234" s="46"/>
      <c r="I234" s="46"/>
      <c r="J234" s="47"/>
      <c r="K234" s="48"/>
      <c r="L234" s="49"/>
      <c r="M234" s="50"/>
    </row>
    <row r="235" spans="2:13" s="23" customFormat="1" ht="15" customHeight="1" x14ac:dyDescent="0.25">
      <c r="B235" s="349"/>
      <c r="C235" s="42" t="s">
        <v>102</v>
      </c>
      <c r="D235" s="43" t="s">
        <v>103</v>
      </c>
      <c r="E235" s="44" t="s">
        <v>0</v>
      </c>
      <c r="F235" s="43"/>
      <c r="G235" s="45"/>
      <c r="H235" s="46"/>
      <c r="I235" s="46"/>
      <c r="J235" s="47"/>
      <c r="K235" s="48"/>
      <c r="L235" s="49"/>
      <c r="M235" s="50"/>
    </row>
    <row r="236" spans="2:13" s="23" customFormat="1" ht="15" customHeight="1" x14ac:dyDescent="0.25">
      <c r="B236" s="350"/>
      <c r="C236" s="42" t="s">
        <v>104</v>
      </c>
      <c r="D236" s="43" t="s">
        <v>105</v>
      </c>
      <c r="E236" s="44"/>
      <c r="F236" s="43"/>
      <c r="G236" s="45"/>
      <c r="H236" s="46"/>
      <c r="I236" s="46"/>
      <c r="J236" s="47"/>
      <c r="K236" s="48"/>
      <c r="L236" s="49"/>
      <c r="M236" s="50"/>
    </row>
    <row r="237" spans="2:13" s="23" customFormat="1" ht="69" customHeight="1" x14ac:dyDescent="0.25">
      <c r="B237" s="99"/>
      <c r="C237" s="52" t="s">
        <v>106</v>
      </c>
      <c r="D237" s="52"/>
      <c r="E237" s="53"/>
      <c r="F237" s="52"/>
      <c r="G237" s="46"/>
      <c r="H237" s="46"/>
      <c r="I237" s="46"/>
      <c r="J237" s="47"/>
      <c r="K237" s="48"/>
      <c r="L237" s="49"/>
      <c r="M237" s="50"/>
    </row>
    <row r="238" spans="2:13" s="32" customFormat="1" ht="86.25" customHeight="1" x14ac:dyDescent="0.25">
      <c r="B238" s="33" t="s">
        <v>107</v>
      </c>
      <c r="C238" s="34" t="s">
        <v>108</v>
      </c>
      <c r="D238" s="34" t="s">
        <v>62</v>
      </c>
      <c r="E238" s="35" t="s">
        <v>63</v>
      </c>
      <c r="F238" s="36"/>
      <c r="G238" s="37">
        <v>860000000</v>
      </c>
      <c r="H238" s="38">
        <v>50000000</v>
      </c>
      <c r="I238" s="38">
        <f>G238-H238</f>
        <v>810000000</v>
      </c>
      <c r="J238" s="39"/>
      <c r="K238" s="40"/>
      <c r="L238" s="41"/>
      <c r="M238" s="31" t="s">
        <v>109</v>
      </c>
    </row>
    <row r="239" spans="2:13" s="23" customFormat="1" ht="56.25" customHeight="1" x14ac:dyDescent="0.25">
      <c r="B239" s="348"/>
      <c r="C239" s="42" t="s">
        <v>95</v>
      </c>
      <c r="D239" s="43" t="s">
        <v>96</v>
      </c>
      <c r="E239" s="44" t="s">
        <v>97</v>
      </c>
      <c r="F239" s="43"/>
      <c r="G239" s="45"/>
      <c r="H239" s="46"/>
      <c r="I239" s="46"/>
      <c r="J239" s="47"/>
      <c r="K239" s="48"/>
      <c r="L239" s="49"/>
      <c r="M239" s="50"/>
    </row>
    <row r="240" spans="2:13" s="23" customFormat="1" ht="15" customHeight="1" x14ac:dyDescent="0.25">
      <c r="B240" s="349"/>
      <c r="C240" s="42" t="s">
        <v>98</v>
      </c>
      <c r="D240" s="43" t="s">
        <v>99</v>
      </c>
      <c r="E240" s="44" t="s">
        <v>100</v>
      </c>
      <c r="F240" s="43"/>
      <c r="G240" s="45"/>
      <c r="H240" s="46"/>
      <c r="I240" s="46"/>
      <c r="J240" s="47"/>
      <c r="K240" s="48"/>
      <c r="L240" s="49"/>
      <c r="M240" s="50"/>
    </row>
    <row r="241" spans="2:13" s="23" customFormat="1" ht="78" customHeight="1" x14ac:dyDescent="0.25">
      <c r="B241" s="349"/>
      <c r="C241" s="42" t="s">
        <v>101</v>
      </c>
      <c r="D241" s="43" t="s">
        <v>62</v>
      </c>
      <c r="E241" s="44" t="s">
        <v>63</v>
      </c>
      <c r="F241" s="43"/>
      <c r="G241" s="45"/>
      <c r="H241" s="46"/>
      <c r="I241" s="46"/>
      <c r="J241" s="47"/>
      <c r="K241" s="48"/>
      <c r="L241" s="49"/>
      <c r="M241" s="50"/>
    </row>
    <row r="242" spans="2:13" s="23" customFormat="1" ht="44.25" customHeight="1" x14ac:dyDescent="0.25">
      <c r="B242" s="349"/>
      <c r="C242" s="42" t="s">
        <v>102</v>
      </c>
      <c r="D242" s="43" t="s">
        <v>110</v>
      </c>
      <c r="E242" s="54">
        <v>1</v>
      </c>
      <c r="F242" s="55"/>
      <c r="G242" s="45"/>
      <c r="H242" s="46"/>
      <c r="I242" s="46"/>
      <c r="J242" s="47"/>
      <c r="K242" s="48"/>
      <c r="L242" s="49"/>
      <c r="M242" s="50"/>
    </row>
    <row r="243" spans="2:13" s="23" customFormat="1" ht="33.75" customHeight="1" x14ac:dyDescent="0.25">
      <c r="B243" s="350"/>
      <c r="C243" s="42" t="s">
        <v>104</v>
      </c>
      <c r="D243" s="43" t="s">
        <v>111</v>
      </c>
      <c r="E243" s="44"/>
      <c r="F243" s="43"/>
      <c r="G243" s="45"/>
      <c r="H243" s="46"/>
      <c r="I243" s="46"/>
      <c r="J243" s="47"/>
      <c r="K243" s="48"/>
      <c r="L243" s="49"/>
      <c r="M243" s="50"/>
    </row>
    <row r="244" spans="2:13" s="23" customFormat="1" ht="69.75" customHeight="1" x14ac:dyDescent="0.25">
      <c r="B244" s="99"/>
      <c r="C244" s="52" t="s">
        <v>112</v>
      </c>
      <c r="D244" s="52"/>
      <c r="E244" s="53"/>
      <c r="F244" s="52"/>
      <c r="G244" s="46"/>
      <c r="H244" s="46"/>
      <c r="I244" s="46"/>
      <c r="J244" s="47"/>
      <c r="K244" s="48"/>
      <c r="L244" s="49"/>
      <c r="M244" s="50"/>
    </row>
    <row r="245" spans="2:13" s="32" customFormat="1" ht="96.75" customHeight="1" x14ac:dyDescent="0.25">
      <c r="B245" s="33" t="s">
        <v>113</v>
      </c>
      <c r="C245" s="34" t="s">
        <v>114</v>
      </c>
      <c r="D245" s="34" t="s">
        <v>64</v>
      </c>
      <c r="E245" s="35" t="s">
        <v>65</v>
      </c>
      <c r="F245" s="36"/>
      <c r="G245" s="37">
        <v>637000000</v>
      </c>
      <c r="H245" s="38">
        <v>50000000</v>
      </c>
      <c r="I245" s="38">
        <f>G245-H245</f>
        <v>587000000</v>
      </c>
      <c r="J245" s="39"/>
      <c r="K245" s="40"/>
      <c r="L245" s="41"/>
      <c r="M245" s="31"/>
    </row>
    <row r="246" spans="2:13" s="23" customFormat="1" ht="55.5" customHeight="1" x14ac:dyDescent="0.25">
      <c r="B246" s="348"/>
      <c r="C246" s="42" t="s">
        <v>95</v>
      </c>
      <c r="D246" s="43" t="s">
        <v>96</v>
      </c>
      <c r="E246" s="44" t="s">
        <v>97</v>
      </c>
      <c r="F246" s="43"/>
      <c r="G246" s="45"/>
      <c r="H246" s="46"/>
      <c r="I246" s="46"/>
      <c r="J246" s="47"/>
      <c r="K246" s="48"/>
      <c r="L246" s="49"/>
      <c r="M246" s="50"/>
    </row>
    <row r="247" spans="2:13" s="23" customFormat="1" ht="15" customHeight="1" x14ac:dyDescent="0.25">
      <c r="B247" s="349"/>
      <c r="C247" s="42" t="s">
        <v>98</v>
      </c>
      <c r="D247" s="43" t="s">
        <v>99</v>
      </c>
      <c r="E247" s="44" t="s">
        <v>100</v>
      </c>
      <c r="F247" s="43"/>
      <c r="G247" s="45"/>
      <c r="H247" s="46"/>
      <c r="I247" s="46"/>
      <c r="J247" s="47"/>
      <c r="K247" s="48"/>
      <c r="L247" s="49"/>
      <c r="M247" s="50"/>
    </row>
    <row r="248" spans="2:13" s="23" customFormat="1" ht="94.5" customHeight="1" x14ac:dyDescent="0.25">
      <c r="B248" s="349"/>
      <c r="C248" s="42" t="s">
        <v>101</v>
      </c>
      <c r="D248" s="43" t="s">
        <v>64</v>
      </c>
      <c r="E248" s="44" t="s">
        <v>65</v>
      </c>
      <c r="F248" s="43"/>
      <c r="G248" s="45"/>
      <c r="H248" s="46"/>
      <c r="I248" s="46"/>
      <c r="J248" s="47"/>
      <c r="K248" s="48"/>
      <c r="L248" s="49"/>
      <c r="M248" s="50"/>
    </row>
    <row r="249" spans="2:13" s="23" customFormat="1" ht="42.75" customHeight="1" x14ac:dyDescent="0.25">
      <c r="B249" s="349"/>
      <c r="C249" s="42" t="s">
        <v>102</v>
      </c>
      <c r="D249" s="43" t="s">
        <v>115</v>
      </c>
      <c r="E249" s="54">
        <v>1</v>
      </c>
      <c r="F249" s="55"/>
      <c r="G249" s="45"/>
      <c r="H249" s="46"/>
      <c r="I249" s="46"/>
      <c r="J249" s="47"/>
      <c r="K249" s="48"/>
      <c r="L249" s="49"/>
      <c r="M249" s="50"/>
    </row>
    <row r="250" spans="2:13" s="23" customFormat="1" ht="15" customHeight="1" x14ac:dyDescent="0.25">
      <c r="B250" s="350"/>
      <c r="C250" s="42" t="s">
        <v>104</v>
      </c>
      <c r="D250" s="43" t="s">
        <v>116</v>
      </c>
      <c r="E250" s="44"/>
      <c r="F250" s="43"/>
      <c r="G250" s="45"/>
      <c r="H250" s="46"/>
      <c r="I250" s="46"/>
      <c r="J250" s="47"/>
      <c r="K250" s="48"/>
      <c r="L250" s="49"/>
      <c r="M250" s="50"/>
    </row>
    <row r="251" spans="2:13" s="23" customFormat="1" ht="84" customHeight="1" x14ac:dyDescent="0.25">
      <c r="B251" s="99"/>
      <c r="C251" s="52" t="s">
        <v>112</v>
      </c>
      <c r="D251" s="52"/>
      <c r="E251" s="53"/>
      <c r="F251" s="52"/>
      <c r="G251" s="46"/>
      <c r="H251" s="46"/>
      <c r="I251" s="46"/>
      <c r="J251" s="47"/>
      <c r="K251" s="48"/>
      <c r="L251" s="49"/>
      <c r="M251" s="50"/>
    </row>
    <row r="252" spans="2:13" s="32" customFormat="1" ht="36" customHeight="1" x14ac:dyDescent="0.25">
      <c r="B252" s="24">
        <v>1.7</v>
      </c>
      <c r="C252" s="25" t="s">
        <v>67</v>
      </c>
      <c r="D252" s="25" t="s">
        <v>1</v>
      </c>
      <c r="E252" s="26">
        <v>54</v>
      </c>
      <c r="F252" s="25" t="s">
        <v>92</v>
      </c>
      <c r="G252" s="27">
        <f>SUM(G253:G301)</f>
        <v>5844000000</v>
      </c>
      <c r="H252" s="27">
        <f>SUM(H253:H301)</f>
        <v>1364254634</v>
      </c>
      <c r="I252" s="27">
        <f>SUM(I253:I301)</f>
        <v>4479745366</v>
      </c>
      <c r="J252" s="28"/>
      <c r="K252" s="29"/>
      <c r="L252" s="30"/>
      <c r="M252" s="31"/>
    </row>
    <row r="253" spans="2:13" s="32" customFormat="1" ht="42.75" customHeight="1" x14ac:dyDescent="0.25">
      <c r="B253" s="33" t="s">
        <v>120</v>
      </c>
      <c r="C253" s="34" t="s">
        <v>121</v>
      </c>
      <c r="D253" s="34" t="s">
        <v>72</v>
      </c>
      <c r="E253" s="35">
        <v>10</v>
      </c>
      <c r="F253" s="36"/>
      <c r="G253" s="37">
        <v>1360000000</v>
      </c>
      <c r="H253" s="38">
        <v>50000000</v>
      </c>
      <c r="I253" s="38">
        <f>G253-H253</f>
        <v>1310000000</v>
      </c>
      <c r="J253" s="39"/>
      <c r="K253" s="40"/>
      <c r="L253" s="41"/>
      <c r="M253" s="31"/>
    </row>
    <row r="254" spans="2:13" s="23" customFormat="1" ht="26.25" customHeight="1" x14ac:dyDescent="0.25">
      <c r="B254" s="348"/>
      <c r="C254" s="42" t="s">
        <v>95</v>
      </c>
      <c r="D254" s="43" t="s">
        <v>122</v>
      </c>
      <c r="E254" s="44" t="s">
        <v>97</v>
      </c>
      <c r="F254" s="43"/>
      <c r="G254" s="45"/>
      <c r="H254" s="46"/>
      <c r="I254" s="46"/>
      <c r="J254" s="47"/>
      <c r="K254" s="48"/>
      <c r="L254" s="49"/>
      <c r="M254" s="50"/>
    </row>
    <row r="255" spans="2:13" s="23" customFormat="1" ht="15" customHeight="1" x14ac:dyDescent="0.25">
      <c r="B255" s="349"/>
      <c r="C255" s="42" t="s">
        <v>98</v>
      </c>
      <c r="D255" s="43" t="s">
        <v>99</v>
      </c>
      <c r="E255" s="44" t="s">
        <v>100</v>
      </c>
      <c r="F255" s="43"/>
      <c r="G255" s="45"/>
      <c r="H255" s="46"/>
      <c r="I255" s="46"/>
      <c r="J255" s="47"/>
      <c r="K255" s="48"/>
      <c r="L255" s="49"/>
      <c r="M255" s="50"/>
    </row>
    <row r="256" spans="2:13" s="23" customFormat="1" ht="42" customHeight="1" x14ac:dyDescent="0.25">
      <c r="B256" s="349"/>
      <c r="C256" s="42" t="s">
        <v>101</v>
      </c>
      <c r="D256" s="43" t="s">
        <v>72</v>
      </c>
      <c r="E256" s="44">
        <v>10</v>
      </c>
      <c r="F256" s="43"/>
      <c r="G256" s="45"/>
      <c r="H256" s="46"/>
      <c r="I256" s="46"/>
      <c r="J256" s="47"/>
      <c r="K256" s="48"/>
      <c r="L256" s="49"/>
      <c r="M256" s="50"/>
    </row>
    <row r="257" spans="2:15" s="23" customFormat="1" ht="27.75" customHeight="1" x14ac:dyDescent="0.25">
      <c r="B257" s="349"/>
      <c r="C257" s="42" t="s">
        <v>102</v>
      </c>
      <c r="D257" s="43" t="s">
        <v>123</v>
      </c>
      <c r="E257" s="54">
        <v>1</v>
      </c>
      <c r="F257" s="55"/>
      <c r="G257" s="45"/>
      <c r="H257" s="46"/>
      <c r="I257" s="46"/>
      <c r="J257" s="47"/>
      <c r="K257" s="48"/>
      <c r="L257" s="49"/>
      <c r="M257" s="50"/>
    </row>
    <row r="258" spans="2:15" s="23" customFormat="1" ht="15" customHeight="1" x14ac:dyDescent="0.25">
      <c r="B258" s="350"/>
      <c r="C258" s="42" t="s">
        <v>104</v>
      </c>
      <c r="D258" s="43" t="s">
        <v>105</v>
      </c>
      <c r="E258" s="44"/>
      <c r="F258" s="43"/>
      <c r="G258" s="45"/>
      <c r="H258" s="46"/>
      <c r="I258" s="46"/>
      <c r="J258" s="47"/>
      <c r="K258" s="48"/>
      <c r="L258" s="49"/>
      <c r="M258" s="50"/>
    </row>
    <row r="259" spans="2:15" s="23" customFormat="1" ht="63.75" customHeight="1" x14ac:dyDescent="0.25">
      <c r="B259" s="99"/>
      <c r="C259" s="52" t="s">
        <v>124</v>
      </c>
      <c r="D259" s="52"/>
      <c r="E259" s="53"/>
      <c r="F259" s="52"/>
      <c r="G259" s="46"/>
      <c r="H259" s="46"/>
      <c r="I259" s="46"/>
      <c r="J259" s="47"/>
      <c r="K259" s="48"/>
      <c r="L259" s="49"/>
      <c r="M259" s="50"/>
    </row>
    <row r="260" spans="2:15" s="32" customFormat="1" ht="33.75" customHeight="1" x14ac:dyDescent="0.25">
      <c r="B260" s="33" t="s">
        <v>125</v>
      </c>
      <c r="C260" s="34" t="s">
        <v>126</v>
      </c>
      <c r="D260" s="34" t="s">
        <v>68</v>
      </c>
      <c r="E260" s="35">
        <v>60</v>
      </c>
      <c r="F260" s="36"/>
      <c r="G260" s="37">
        <v>1633000000</v>
      </c>
      <c r="H260" s="38">
        <v>1004254634</v>
      </c>
      <c r="I260" s="38">
        <f>G260-H260</f>
        <v>628745366</v>
      </c>
      <c r="J260" s="39"/>
      <c r="K260" s="40"/>
      <c r="L260" s="41"/>
      <c r="M260" s="31"/>
      <c r="O260" s="56"/>
    </row>
    <row r="261" spans="2:15" s="23" customFormat="1" ht="24" customHeight="1" x14ac:dyDescent="0.25">
      <c r="B261" s="348"/>
      <c r="C261" s="42" t="s">
        <v>95</v>
      </c>
      <c r="D261" s="43" t="s">
        <v>122</v>
      </c>
      <c r="E261" s="44" t="s">
        <v>97</v>
      </c>
      <c r="F261" s="43"/>
      <c r="G261" s="45"/>
      <c r="H261" s="46"/>
      <c r="I261" s="46"/>
      <c r="J261" s="47"/>
      <c r="K261" s="48"/>
      <c r="L261" s="49"/>
      <c r="M261" s="50"/>
    </row>
    <row r="262" spans="2:15" s="23" customFormat="1" ht="15" customHeight="1" x14ac:dyDescent="0.25">
      <c r="B262" s="349"/>
      <c r="C262" s="42" t="s">
        <v>98</v>
      </c>
      <c r="D262" s="43" t="s">
        <v>99</v>
      </c>
      <c r="E262" s="44" t="s">
        <v>100</v>
      </c>
      <c r="F262" s="43"/>
      <c r="G262" s="45"/>
      <c r="H262" s="46"/>
      <c r="I262" s="46"/>
      <c r="J262" s="47"/>
      <c r="K262" s="48"/>
      <c r="L262" s="49"/>
      <c r="M262" s="50"/>
    </row>
    <row r="263" spans="2:15" s="23" customFormat="1" ht="26.25" customHeight="1" x14ac:dyDescent="0.25">
      <c r="B263" s="349"/>
      <c r="C263" s="42" t="s">
        <v>101</v>
      </c>
      <c r="D263" s="43" t="s">
        <v>68</v>
      </c>
      <c r="E263" s="44">
        <v>60</v>
      </c>
      <c r="F263" s="43"/>
      <c r="G263" s="45"/>
      <c r="H263" s="46"/>
      <c r="I263" s="46"/>
      <c r="J263" s="47"/>
      <c r="K263" s="48"/>
      <c r="L263" s="49"/>
      <c r="M263" s="50"/>
    </row>
    <row r="264" spans="2:15" s="23" customFormat="1" ht="24" customHeight="1" x14ac:dyDescent="0.25">
      <c r="B264" s="349"/>
      <c r="C264" s="42" t="s">
        <v>102</v>
      </c>
      <c r="D264" s="43" t="s">
        <v>127</v>
      </c>
      <c r="E264" s="54">
        <v>1</v>
      </c>
      <c r="F264" s="55"/>
      <c r="G264" s="45"/>
      <c r="H264" s="46"/>
      <c r="I264" s="46"/>
      <c r="J264" s="47"/>
      <c r="K264" s="48"/>
      <c r="L264" s="49"/>
      <c r="M264" s="50"/>
    </row>
    <row r="265" spans="2:15" s="23" customFormat="1" ht="15" customHeight="1" x14ac:dyDescent="0.25">
      <c r="B265" s="350"/>
      <c r="C265" s="42" t="s">
        <v>104</v>
      </c>
      <c r="D265" s="43" t="s">
        <v>128</v>
      </c>
      <c r="E265" s="44"/>
      <c r="F265" s="43"/>
      <c r="G265" s="45"/>
      <c r="H265" s="46"/>
      <c r="I265" s="46"/>
      <c r="J265" s="47"/>
      <c r="K265" s="48"/>
      <c r="L265" s="49"/>
      <c r="M265" s="50"/>
    </row>
    <row r="266" spans="2:15" s="23" customFormat="1" ht="15" customHeight="1" x14ac:dyDescent="0.25">
      <c r="B266" s="99"/>
      <c r="C266" s="52" t="s">
        <v>124</v>
      </c>
      <c r="D266" s="52"/>
      <c r="E266" s="53"/>
      <c r="F266" s="52"/>
      <c r="G266" s="46"/>
      <c r="H266" s="46"/>
      <c r="I266" s="46"/>
      <c r="J266" s="47"/>
      <c r="K266" s="48"/>
      <c r="L266" s="49"/>
      <c r="M266" s="50"/>
    </row>
    <row r="267" spans="2:15" s="32" customFormat="1" ht="36.75" customHeight="1" x14ac:dyDescent="0.25">
      <c r="B267" s="33" t="s">
        <v>129</v>
      </c>
      <c r="C267" s="34" t="s">
        <v>130</v>
      </c>
      <c r="D267" s="34" t="s">
        <v>21</v>
      </c>
      <c r="E267" s="35">
        <v>450</v>
      </c>
      <c r="F267" s="36"/>
      <c r="G267" s="37">
        <v>765000000</v>
      </c>
      <c r="H267" s="38">
        <v>35000000</v>
      </c>
      <c r="I267" s="38">
        <f>G267-H267</f>
        <v>730000000</v>
      </c>
      <c r="J267" s="39"/>
      <c r="K267" s="40"/>
      <c r="L267" s="41"/>
      <c r="M267" s="57" t="s">
        <v>131</v>
      </c>
    </row>
    <row r="268" spans="2:15" s="23" customFormat="1" ht="28.5" customHeight="1" x14ac:dyDescent="0.25">
      <c r="B268" s="348"/>
      <c r="C268" s="42" t="s">
        <v>95</v>
      </c>
      <c r="D268" s="43" t="s">
        <v>122</v>
      </c>
      <c r="E268" s="44" t="s">
        <v>97</v>
      </c>
      <c r="F268" s="43"/>
      <c r="G268" s="45"/>
      <c r="H268" s="46"/>
      <c r="I268" s="46"/>
      <c r="J268" s="47"/>
      <c r="K268" s="48"/>
      <c r="L268" s="49"/>
      <c r="M268" s="50"/>
    </row>
    <row r="269" spans="2:15" s="23" customFormat="1" ht="15" customHeight="1" x14ac:dyDescent="0.25">
      <c r="B269" s="349"/>
      <c r="C269" s="42" t="s">
        <v>98</v>
      </c>
      <c r="D269" s="43" t="s">
        <v>99</v>
      </c>
      <c r="E269" s="44" t="s">
        <v>100</v>
      </c>
      <c r="F269" s="43"/>
      <c r="G269" s="45"/>
      <c r="H269" s="46"/>
      <c r="I269" s="46"/>
      <c r="J269" s="47"/>
      <c r="K269" s="48"/>
      <c r="L269" s="49"/>
      <c r="M269" s="50"/>
    </row>
    <row r="270" spans="2:15" s="23" customFormat="1" ht="31.5" customHeight="1" x14ac:dyDescent="0.25">
      <c r="B270" s="349"/>
      <c r="C270" s="42" t="s">
        <v>101</v>
      </c>
      <c r="D270" s="43" t="s">
        <v>21</v>
      </c>
      <c r="E270" s="44">
        <v>450</v>
      </c>
      <c r="F270" s="43"/>
      <c r="G270" s="45"/>
      <c r="H270" s="46"/>
      <c r="I270" s="46"/>
      <c r="J270" s="47"/>
      <c r="K270" s="48"/>
      <c r="L270" s="49"/>
      <c r="M270" s="50"/>
    </row>
    <row r="271" spans="2:15" s="23" customFormat="1" ht="40.5" customHeight="1" x14ac:dyDescent="0.25">
      <c r="B271" s="349"/>
      <c r="C271" s="42" t="s">
        <v>102</v>
      </c>
      <c r="D271" s="43" t="s">
        <v>132</v>
      </c>
      <c r="E271" s="44" t="s">
        <v>133</v>
      </c>
      <c r="F271" s="43"/>
      <c r="G271" s="45"/>
      <c r="H271" s="46"/>
      <c r="I271" s="46"/>
      <c r="J271" s="47"/>
      <c r="K271" s="48"/>
      <c r="L271" s="49"/>
      <c r="M271" s="50"/>
    </row>
    <row r="272" spans="2:15" s="23" customFormat="1" ht="30.75" customHeight="1" x14ac:dyDescent="0.25">
      <c r="B272" s="350"/>
      <c r="C272" s="42" t="s">
        <v>104</v>
      </c>
      <c r="D272" s="43" t="s">
        <v>134</v>
      </c>
      <c r="E272" s="44"/>
      <c r="F272" s="43"/>
      <c r="G272" s="45"/>
      <c r="H272" s="46"/>
      <c r="I272" s="46"/>
      <c r="J272" s="47"/>
      <c r="K272" s="48"/>
      <c r="L272" s="49"/>
      <c r="M272" s="50"/>
    </row>
    <row r="273" spans="2:13" s="23" customFormat="1" ht="67.5" customHeight="1" x14ac:dyDescent="0.25">
      <c r="B273" s="99"/>
      <c r="C273" s="52" t="s">
        <v>124</v>
      </c>
      <c r="D273" s="52"/>
      <c r="E273" s="53"/>
      <c r="F273" s="52"/>
      <c r="G273" s="46"/>
      <c r="H273" s="46"/>
      <c r="I273" s="46"/>
      <c r="J273" s="47"/>
      <c r="K273" s="48"/>
      <c r="L273" s="49"/>
      <c r="M273" s="50"/>
    </row>
    <row r="274" spans="2:13" s="32" customFormat="1" ht="32.25" customHeight="1" x14ac:dyDescent="0.25">
      <c r="B274" s="33" t="s">
        <v>135</v>
      </c>
      <c r="C274" s="34" t="s">
        <v>136</v>
      </c>
      <c r="D274" s="34" t="s">
        <v>69</v>
      </c>
      <c r="E274" s="35">
        <v>20</v>
      </c>
      <c r="F274" s="36"/>
      <c r="G274" s="37">
        <v>388000000</v>
      </c>
      <c r="H274" s="38">
        <v>35000000</v>
      </c>
      <c r="I274" s="38">
        <f>G274-H274</f>
        <v>353000000</v>
      </c>
      <c r="J274" s="39"/>
      <c r="K274" s="40"/>
      <c r="L274" s="41"/>
      <c r="M274" s="57" t="s">
        <v>137</v>
      </c>
    </row>
    <row r="275" spans="2:13" s="23" customFormat="1" ht="27" customHeight="1" x14ac:dyDescent="0.25">
      <c r="B275" s="348"/>
      <c r="C275" s="42" t="s">
        <v>95</v>
      </c>
      <c r="D275" s="43" t="s">
        <v>122</v>
      </c>
      <c r="E275" s="44" t="s">
        <v>97</v>
      </c>
      <c r="F275" s="43"/>
      <c r="G275" s="45"/>
      <c r="H275" s="46"/>
      <c r="I275" s="46"/>
      <c r="J275" s="47"/>
      <c r="K275" s="48"/>
      <c r="L275" s="49"/>
      <c r="M275" s="50"/>
    </row>
    <row r="276" spans="2:13" s="23" customFormat="1" ht="15" customHeight="1" x14ac:dyDescent="0.25">
      <c r="B276" s="349"/>
      <c r="C276" s="42" t="s">
        <v>98</v>
      </c>
      <c r="D276" s="43" t="s">
        <v>99</v>
      </c>
      <c r="E276" s="44" t="s">
        <v>100</v>
      </c>
      <c r="F276" s="43"/>
      <c r="G276" s="45"/>
      <c r="H276" s="46"/>
      <c r="I276" s="46"/>
      <c r="J276" s="47"/>
      <c r="K276" s="48"/>
      <c r="L276" s="49"/>
      <c r="M276" s="50"/>
    </row>
    <row r="277" spans="2:13" s="23" customFormat="1" ht="34.5" customHeight="1" x14ac:dyDescent="0.25">
      <c r="B277" s="349"/>
      <c r="C277" s="42" t="s">
        <v>101</v>
      </c>
      <c r="D277" s="43" t="s">
        <v>69</v>
      </c>
      <c r="E277" s="44">
        <v>20</v>
      </c>
      <c r="F277" s="43"/>
      <c r="G277" s="45"/>
      <c r="H277" s="46"/>
      <c r="I277" s="46"/>
      <c r="J277" s="47"/>
      <c r="K277" s="48"/>
      <c r="L277" s="49"/>
      <c r="M277" s="50"/>
    </row>
    <row r="278" spans="2:13" s="23" customFormat="1" ht="33.75" customHeight="1" x14ac:dyDescent="0.25">
      <c r="B278" s="349"/>
      <c r="C278" s="42" t="s">
        <v>102</v>
      </c>
      <c r="D278" s="43" t="s">
        <v>138</v>
      </c>
      <c r="E278" s="54">
        <v>1</v>
      </c>
      <c r="F278" s="55"/>
      <c r="G278" s="45"/>
      <c r="H278" s="46"/>
      <c r="I278" s="46"/>
      <c r="J278" s="47"/>
      <c r="K278" s="48"/>
      <c r="L278" s="49"/>
      <c r="M278" s="50"/>
    </row>
    <row r="279" spans="2:13" s="23" customFormat="1" ht="15" customHeight="1" x14ac:dyDescent="0.25">
      <c r="B279" s="350"/>
      <c r="C279" s="42" t="s">
        <v>104</v>
      </c>
      <c r="D279" s="43" t="s">
        <v>139</v>
      </c>
      <c r="E279" s="44"/>
      <c r="F279" s="43"/>
      <c r="G279" s="45"/>
      <c r="H279" s="46"/>
      <c r="I279" s="46"/>
      <c r="J279" s="47"/>
      <c r="K279" s="48"/>
      <c r="L279" s="49"/>
      <c r="M279" s="50"/>
    </row>
    <row r="280" spans="2:13" s="23" customFormat="1" ht="66.75" customHeight="1" x14ac:dyDescent="0.25">
      <c r="B280" s="99"/>
      <c r="C280" s="52" t="s">
        <v>124</v>
      </c>
      <c r="D280" s="52"/>
      <c r="E280" s="53"/>
      <c r="F280" s="52"/>
      <c r="G280" s="46"/>
      <c r="H280" s="46"/>
      <c r="I280" s="46"/>
      <c r="J280" s="47"/>
      <c r="K280" s="48"/>
      <c r="L280" s="49"/>
      <c r="M280" s="50"/>
    </row>
    <row r="281" spans="2:13" s="32" customFormat="1" ht="38.25" customHeight="1" x14ac:dyDescent="0.25">
      <c r="B281" s="33" t="s">
        <v>140</v>
      </c>
      <c r="C281" s="34" t="s">
        <v>141</v>
      </c>
      <c r="D281" s="34" t="s">
        <v>71</v>
      </c>
      <c r="E281" s="35">
        <v>17</v>
      </c>
      <c r="F281" s="36"/>
      <c r="G281" s="37">
        <v>486000000</v>
      </c>
      <c r="H281" s="38">
        <v>100000000</v>
      </c>
      <c r="I281" s="38">
        <f>G281-H281</f>
        <v>386000000</v>
      </c>
      <c r="J281" s="39"/>
      <c r="K281" s="40"/>
      <c r="L281" s="41"/>
      <c r="M281" s="31"/>
    </row>
    <row r="282" spans="2:13" s="23" customFormat="1" ht="32.25" customHeight="1" x14ac:dyDescent="0.25">
      <c r="B282" s="348"/>
      <c r="C282" s="42" t="s">
        <v>95</v>
      </c>
      <c r="D282" s="43" t="s">
        <v>122</v>
      </c>
      <c r="E282" s="44" t="s">
        <v>97</v>
      </c>
      <c r="F282" s="43"/>
      <c r="G282" s="45"/>
      <c r="H282" s="46"/>
      <c r="I282" s="46"/>
      <c r="J282" s="47"/>
      <c r="K282" s="48"/>
      <c r="L282" s="49"/>
      <c r="M282" s="50"/>
    </row>
    <row r="283" spans="2:13" s="23" customFormat="1" ht="15" customHeight="1" x14ac:dyDescent="0.25">
      <c r="B283" s="349"/>
      <c r="C283" s="42" t="s">
        <v>98</v>
      </c>
      <c r="D283" s="43" t="s">
        <v>99</v>
      </c>
      <c r="E283" s="44" t="s">
        <v>100</v>
      </c>
      <c r="F283" s="43"/>
      <c r="G283" s="45"/>
      <c r="H283" s="46"/>
      <c r="I283" s="46"/>
      <c r="J283" s="47"/>
      <c r="K283" s="48"/>
      <c r="L283" s="49"/>
      <c r="M283" s="50"/>
    </row>
    <row r="284" spans="2:13" s="23" customFormat="1" ht="34.5" customHeight="1" x14ac:dyDescent="0.25">
      <c r="B284" s="349"/>
      <c r="C284" s="42" t="s">
        <v>101</v>
      </c>
      <c r="D284" s="43" t="s">
        <v>71</v>
      </c>
      <c r="E284" s="44">
        <v>17</v>
      </c>
      <c r="F284" s="43"/>
      <c r="G284" s="45"/>
      <c r="H284" s="46"/>
      <c r="I284" s="46"/>
      <c r="J284" s="47"/>
      <c r="K284" s="48"/>
      <c r="L284" s="49"/>
      <c r="M284" s="50"/>
    </row>
    <row r="285" spans="2:13" s="23" customFormat="1" ht="27.75" customHeight="1" x14ac:dyDescent="0.25">
      <c r="B285" s="349"/>
      <c r="C285" s="42" t="s">
        <v>102</v>
      </c>
      <c r="D285" s="43" t="s">
        <v>142</v>
      </c>
      <c r="E285" s="54">
        <v>1</v>
      </c>
      <c r="F285" s="55"/>
      <c r="G285" s="45"/>
      <c r="H285" s="46"/>
      <c r="I285" s="46"/>
      <c r="J285" s="47"/>
      <c r="K285" s="48"/>
      <c r="L285" s="49"/>
      <c r="M285" s="50"/>
    </row>
    <row r="286" spans="2:13" s="23" customFormat="1" ht="15" customHeight="1" x14ac:dyDescent="0.25">
      <c r="B286" s="350"/>
      <c r="C286" s="42" t="s">
        <v>104</v>
      </c>
      <c r="D286" s="43"/>
      <c r="E286" s="44"/>
      <c r="F286" s="43"/>
      <c r="G286" s="45"/>
      <c r="H286" s="46"/>
      <c r="I286" s="46"/>
      <c r="J286" s="47"/>
      <c r="K286" s="48"/>
      <c r="L286" s="49"/>
      <c r="M286" s="50"/>
    </row>
    <row r="287" spans="2:13" s="23" customFormat="1" ht="63.75" customHeight="1" x14ac:dyDescent="0.25">
      <c r="B287" s="99"/>
      <c r="C287" s="52" t="s">
        <v>124</v>
      </c>
      <c r="D287" s="52"/>
      <c r="E287" s="53"/>
      <c r="F287" s="52"/>
      <c r="G287" s="46"/>
      <c r="H287" s="46"/>
      <c r="I287" s="46"/>
      <c r="J287" s="47"/>
      <c r="K287" s="48"/>
      <c r="L287" s="49"/>
      <c r="M287" s="50"/>
    </row>
    <row r="288" spans="2:13" s="32" customFormat="1" ht="40.5" customHeight="1" x14ac:dyDescent="0.25">
      <c r="B288" s="33" t="s">
        <v>143</v>
      </c>
      <c r="C288" s="34" t="s">
        <v>144</v>
      </c>
      <c r="D288" s="34" t="s">
        <v>22</v>
      </c>
      <c r="E288" s="35">
        <v>200</v>
      </c>
      <c r="F288" s="36"/>
      <c r="G288" s="37">
        <v>453000000</v>
      </c>
      <c r="H288" s="38">
        <v>100000000</v>
      </c>
      <c r="I288" s="38">
        <f>G288-H288</f>
        <v>353000000</v>
      </c>
      <c r="J288" s="39"/>
      <c r="K288" s="40"/>
      <c r="L288" s="41"/>
      <c r="M288" s="31"/>
    </row>
    <row r="289" spans="2:13" s="23" customFormat="1" ht="26.25" customHeight="1" x14ac:dyDescent="0.25">
      <c r="B289" s="348"/>
      <c r="C289" s="42" t="s">
        <v>95</v>
      </c>
      <c r="D289" s="43" t="s">
        <v>122</v>
      </c>
      <c r="E289" s="44" t="s">
        <v>97</v>
      </c>
      <c r="F289" s="43"/>
      <c r="G289" s="45"/>
      <c r="H289" s="46"/>
      <c r="I289" s="46"/>
      <c r="J289" s="47"/>
      <c r="K289" s="48"/>
      <c r="L289" s="49"/>
      <c r="M289" s="50"/>
    </row>
    <row r="290" spans="2:13" s="23" customFormat="1" ht="15" customHeight="1" x14ac:dyDescent="0.25">
      <c r="B290" s="349"/>
      <c r="C290" s="42" t="s">
        <v>98</v>
      </c>
      <c r="D290" s="43" t="s">
        <v>99</v>
      </c>
      <c r="E290" s="44" t="s">
        <v>100</v>
      </c>
      <c r="F290" s="43"/>
      <c r="G290" s="45"/>
      <c r="H290" s="46"/>
      <c r="I290" s="46"/>
      <c r="J290" s="47"/>
      <c r="K290" s="48"/>
      <c r="L290" s="49"/>
      <c r="M290" s="50"/>
    </row>
    <row r="291" spans="2:13" s="23" customFormat="1" ht="40.5" customHeight="1" x14ac:dyDescent="0.25">
      <c r="B291" s="349"/>
      <c r="C291" s="42" t="s">
        <v>101</v>
      </c>
      <c r="D291" s="43" t="s">
        <v>22</v>
      </c>
      <c r="E291" s="44">
        <v>200</v>
      </c>
      <c r="F291" s="43"/>
      <c r="G291" s="45"/>
      <c r="H291" s="46"/>
      <c r="I291" s="46"/>
      <c r="J291" s="47"/>
      <c r="K291" s="48"/>
      <c r="L291" s="49"/>
      <c r="M291" s="50"/>
    </row>
    <row r="292" spans="2:13" s="23" customFormat="1" ht="26.25" customHeight="1" x14ac:dyDescent="0.25">
      <c r="B292" s="349"/>
      <c r="C292" s="42" t="s">
        <v>102</v>
      </c>
      <c r="D292" s="43" t="s">
        <v>145</v>
      </c>
      <c r="E292" s="54">
        <v>1</v>
      </c>
      <c r="F292" s="55"/>
      <c r="G292" s="45"/>
      <c r="H292" s="46"/>
      <c r="I292" s="46"/>
      <c r="J292" s="47"/>
      <c r="K292" s="48"/>
      <c r="L292" s="49"/>
      <c r="M292" s="50"/>
    </row>
    <row r="293" spans="2:13" s="23" customFormat="1" ht="15" customHeight="1" x14ac:dyDescent="0.25">
      <c r="B293" s="350"/>
      <c r="C293" s="42" t="s">
        <v>104</v>
      </c>
      <c r="D293" s="43" t="s">
        <v>146</v>
      </c>
      <c r="E293" s="44"/>
      <c r="F293" s="43"/>
      <c r="G293" s="45"/>
      <c r="H293" s="46"/>
      <c r="I293" s="46"/>
      <c r="J293" s="47"/>
      <c r="K293" s="48"/>
      <c r="L293" s="49"/>
      <c r="M293" s="50"/>
    </row>
    <row r="294" spans="2:13" s="23" customFormat="1" ht="57" customHeight="1" x14ac:dyDescent="0.25">
      <c r="B294" s="99"/>
      <c r="C294" s="52" t="s">
        <v>124</v>
      </c>
      <c r="D294" s="52"/>
      <c r="E294" s="53"/>
      <c r="F294" s="52"/>
      <c r="G294" s="46"/>
      <c r="H294" s="46"/>
      <c r="I294" s="46"/>
      <c r="J294" s="47"/>
      <c r="K294" s="48"/>
      <c r="L294" s="49"/>
      <c r="M294" s="50"/>
    </row>
    <row r="295" spans="2:13" s="32" customFormat="1" ht="38.25" customHeight="1" x14ac:dyDescent="0.25">
      <c r="B295" s="33" t="s">
        <v>147</v>
      </c>
      <c r="C295" s="34" t="s">
        <v>148</v>
      </c>
      <c r="D295" s="34" t="s">
        <v>70</v>
      </c>
      <c r="E295" s="35">
        <v>11</v>
      </c>
      <c r="F295" s="36"/>
      <c r="G295" s="37">
        <v>759000000</v>
      </c>
      <c r="H295" s="38">
        <v>40000000</v>
      </c>
      <c r="I295" s="38">
        <f>G295-H295</f>
        <v>719000000</v>
      </c>
      <c r="J295" s="39"/>
      <c r="K295" s="40"/>
      <c r="L295" s="41"/>
      <c r="M295" s="31"/>
    </row>
    <row r="296" spans="2:13" s="23" customFormat="1" ht="29.25" customHeight="1" x14ac:dyDescent="0.25">
      <c r="B296" s="348"/>
      <c r="C296" s="42" t="s">
        <v>95</v>
      </c>
      <c r="D296" s="43" t="s">
        <v>122</v>
      </c>
      <c r="E296" s="44" t="s">
        <v>97</v>
      </c>
      <c r="F296" s="43"/>
      <c r="G296" s="45"/>
      <c r="H296" s="46"/>
      <c r="I296" s="46"/>
      <c r="J296" s="47"/>
      <c r="K296" s="48"/>
      <c r="L296" s="49"/>
      <c r="M296" s="50"/>
    </row>
    <row r="297" spans="2:13" s="23" customFormat="1" ht="15" customHeight="1" x14ac:dyDescent="0.25">
      <c r="B297" s="349"/>
      <c r="C297" s="42" t="s">
        <v>98</v>
      </c>
      <c r="D297" s="43" t="s">
        <v>99</v>
      </c>
      <c r="E297" s="44" t="s">
        <v>100</v>
      </c>
      <c r="F297" s="43"/>
      <c r="G297" s="45"/>
      <c r="H297" s="46"/>
      <c r="I297" s="46"/>
      <c r="J297" s="47"/>
      <c r="K297" s="48"/>
      <c r="L297" s="49"/>
      <c r="M297" s="50"/>
    </row>
    <row r="298" spans="2:13" s="23" customFormat="1" ht="40.5" customHeight="1" x14ac:dyDescent="0.25">
      <c r="B298" s="349"/>
      <c r="C298" s="42" t="s">
        <v>101</v>
      </c>
      <c r="D298" s="43" t="s">
        <v>70</v>
      </c>
      <c r="E298" s="44">
        <v>11</v>
      </c>
      <c r="F298" s="43"/>
      <c r="G298" s="45"/>
      <c r="H298" s="46"/>
      <c r="I298" s="46"/>
      <c r="J298" s="47"/>
      <c r="K298" s="48"/>
      <c r="L298" s="49"/>
      <c r="M298" s="50"/>
    </row>
    <row r="299" spans="2:13" s="23" customFormat="1" ht="26.25" customHeight="1" x14ac:dyDescent="0.25">
      <c r="B299" s="349"/>
      <c r="C299" s="42" t="s">
        <v>102</v>
      </c>
      <c r="D299" s="43" t="s">
        <v>138</v>
      </c>
      <c r="E299" s="54">
        <v>1</v>
      </c>
      <c r="F299" s="55"/>
      <c r="G299" s="45"/>
      <c r="H299" s="46"/>
      <c r="I299" s="46"/>
      <c r="J299" s="47"/>
      <c r="K299" s="48"/>
      <c r="L299" s="49"/>
      <c r="M299" s="50"/>
    </row>
    <row r="300" spans="2:13" s="23" customFormat="1" ht="26.25" customHeight="1" x14ac:dyDescent="0.25">
      <c r="B300" s="350"/>
      <c r="C300" s="42" t="s">
        <v>104</v>
      </c>
      <c r="D300" s="43" t="s">
        <v>146</v>
      </c>
      <c r="E300" s="44"/>
      <c r="F300" s="43"/>
      <c r="G300" s="45"/>
      <c r="H300" s="46"/>
      <c r="I300" s="46"/>
      <c r="J300" s="47"/>
      <c r="K300" s="48"/>
      <c r="L300" s="49"/>
      <c r="M300" s="50"/>
    </row>
    <row r="301" spans="2:13" s="23" customFormat="1" ht="77.25" customHeight="1" x14ac:dyDescent="0.25">
      <c r="B301" s="99"/>
      <c r="C301" s="52" t="s">
        <v>124</v>
      </c>
      <c r="D301" s="52"/>
      <c r="E301" s="53"/>
      <c r="F301" s="52"/>
      <c r="G301" s="46"/>
      <c r="H301" s="46"/>
      <c r="I301" s="46"/>
      <c r="J301" s="47"/>
      <c r="K301" s="48"/>
      <c r="L301" s="49"/>
      <c r="M301" s="50"/>
    </row>
    <row r="302" spans="2:13" s="32" customFormat="1" ht="33.75" customHeight="1" x14ac:dyDescent="0.25">
      <c r="B302" s="24">
        <v>1.8</v>
      </c>
      <c r="C302" s="25" t="s">
        <v>73</v>
      </c>
      <c r="D302" s="25" t="s">
        <v>2</v>
      </c>
      <c r="E302" s="26">
        <v>74</v>
      </c>
      <c r="F302" s="25" t="s">
        <v>92</v>
      </c>
      <c r="G302" s="27">
        <f>SUM(G303:G323)</f>
        <v>935000000</v>
      </c>
      <c r="H302" s="27">
        <f>SUM(H303:H323)</f>
        <v>235000000</v>
      </c>
      <c r="I302" s="27">
        <f>SUM(I303:I323)</f>
        <v>700000000</v>
      </c>
      <c r="J302" s="28"/>
      <c r="K302" s="29"/>
      <c r="L302" s="30"/>
      <c r="M302" s="31"/>
    </row>
    <row r="303" spans="2:13" s="32" customFormat="1" ht="34.5" customHeight="1" x14ac:dyDescent="0.25">
      <c r="B303" s="33" t="s">
        <v>157</v>
      </c>
      <c r="C303" s="98" t="s">
        <v>343</v>
      </c>
      <c r="D303" s="34" t="s">
        <v>75</v>
      </c>
      <c r="E303" s="66">
        <v>0.74</v>
      </c>
      <c r="F303" s="67"/>
      <c r="G303" s="37">
        <v>425000000</v>
      </c>
      <c r="H303" s="38">
        <v>100000000</v>
      </c>
      <c r="I303" s="38">
        <f>G303-H303</f>
        <v>325000000</v>
      </c>
      <c r="J303" s="39"/>
      <c r="K303" s="40"/>
      <c r="L303" s="41"/>
      <c r="M303" s="31"/>
    </row>
    <row r="304" spans="2:13" s="23" customFormat="1" ht="28.5" customHeight="1" x14ac:dyDescent="0.25">
      <c r="B304" s="348"/>
      <c r="C304" s="42" t="s">
        <v>95</v>
      </c>
      <c r="D304" s="43" t="s">
        <v>158</v>
      </c>
      <c r="E304" s="44" t="s">
        <v>152</v>
      </c>
      <c r="F304" s="43"/>
      <c r="G304" s="45"/>
      <c r="H304" s="46"/>
      <c r="I304" s="46"/>
      <c r="J304" s="47"/>
      <c r="K304" s="48"/>
      <c r="L304" s="49"/>
      <c r="M304" s="50"/>
    </row>
    <row r="305" spans="2:13" s="23" customFormat="1" ht="15" customHeight="1" x14ac:dyDescent="0.25">
      <c r="B305" s="349"/>
      <c r="C305" s="42" t="s">
        <v>98</v>
      </c>
      <c r="D305" s="43" t="s">
        <v>99</v>
      </c>
      <c r="E305" s="44" t="s">
        <v>100</v>
      </c>
      <c r="F305" s="43"/>
      <c r="G305" s="45"/>
      <c r="H305" s="46"/>
      <c r="I305" s="46"/>
      <c r="J305" s="47"/>
      <c r="K305" s="48"/>
      <c r="L305" s="49"/>
      <c r="M305" s="50"/>
    </row>
    <row r="306" spans="2:13" s="23" customFormat="1" ht="30.75" customHeight="1" x14ac:dyDescent="0.25">
      <c r="B306" s="349"/>
      <c r="C306" s="42" t="s">
        <v>101</v>
      </c>
      <c r="D306" s="43" t="s">
        <v>75</v>
      </c>
      <c r="E306" s="54">
        <v>0.74</v>
      </c>
      <c r="F306" s="55"/>
      <c r="G306" s="45"/>
      <c r="H306" s="46"/>
      <c r="I306" s="46"/>
      <c r="J306" s="47"/>
      <c r="K306" s="48"/>
      <c r="L306" s="49"/>
      <c r="M306" s="50"/>
    </row>
    <row r="307" spans="2:13" s="23" customFormat="1" ht="34.5" customHeight="1" x14ac:dyDescent="0.25">
      <c r="B307" s="349"/>
      <c r="C307" s="42" t="s">
        <v>102</v>
      </c>
      <c r="D307" s="43" t="s">
        <v>345</v>
      </c>
      <c r="E307" s="54">
        <v>1</v>
      </c>
      <c r="F307" s="55"/>
      <c r="G307" s="45"/>
      <c r="H307" s="46"/>
      <c r="I307" s="46"/>
      <c r="J307" s="47"/>
      <c r="K307" s="48"/>
      <c r="L307" s="49"/>
      <c r="M307" s="50"/>
    </row>
    <row r="308" spans="2:13" s="23" customFormat="1" ht="33" customHeight="1" x14ac:dyDescent="0.25">
      <c r="B308" s="350"/>
      <c r="C308" s="42" t="s">
        <v>104</v>
      </c>
      <c r="D308" s="43" t="s">
        <v>146</v>
      </c>
      <c r="E308" s="44"/>
      <c r="F308" s="43"/>
      <c r="G308" s="45"/>
      <c r="H308" s="46"/>
      <c r="I308" s="46"/>
      <c r="J308" s="47"/>
      <c r="K308" s="48"/>
      <c r="L308" s="49"/>
      <c r="M308" s="50"/>
    </row>
    <row r="309" spans="2:13" s="23" customFormat="1" ht="52.5" customHeight="1" x14ac:dyDescent="0.25">
      <c r="B309" s="99"/>
      <c r="C309" s="52" t="s">
        <v>124</v>
      </c>
      <c r="D309" s="52"/>
      <c r="E309" s="53"/>
      <c r="F309" s="52"/>
      <c r="G309" s="46"/>
      <c r="H309" s="46"/>
      <c r="I309" s="46"/>
      <c r="J309" s="47"/>
      <c r="K309" s="48"/>
      <c r="L309" s="49"/>
      <c r="M309" s="50"/>
    </row>
    <row r="310" spans="2:13" s="32" customFormat="1" ht="35.25" customHeight="1" x14ac:dyDescent="0.25">
      <c r="B310" s="33" t="s">
        <v>159</v>
      </c>
      <c r="C310" s="98" t="s">
        <v>346</v>
      </c>
      <c r="D310" s="34" t="s">
        <v>74</v>
      </c>
      <c r="E310" s="66">
        <v>0.74</v>
      </c>
      <c r="F310" s="67"/>
      <c r="G310" s="37">
        <v>267000000</v>
      </c>
      <c r="H310" s="38">
        <v>100000000</v>
      </c>
      <c r="I310" s="38">
        <f>G310-H310</f>
        <v>167000000</v>
      </c>
      <c r="J310" s="39"/>
      <c r="K310" s="40"/>
      <c r="L310" s="41"/>
      <c r="M310" s="31"/>
    </row>
    <row r="311" spans="2:13" s="23" customFormat="1" ht="15" customHeight="1" x14ac:dyDescent="0.25">
      <c r="B311" s="348"/>
      <c r="C311" s="42" t="s">
        <v>95</v>
      </c>
      <c r="D311" s="43" t="s">
        <v>158</v>
      </c>
      <c r="E311" s="44" t="s">
        <v>152</v>
      </c>
      <c r="F311" s="43"/>
      <c r="G311" s="45"/>
      <c r="H311" s="46"/>
      <c r="I311" s="46"/>
      <c r="J311" s="47"/>
      <c r="K311" s="48"/>
      <c r="L311" s="49"/>
      <c r="M311" s="50"/>
    </row>
    <row r="312" spans="2:13" s="23" customFormat="1" ht="15" customHeight="1" x14ac:dyDescent="0.25">
      <c r="B312" s="349"/>
      <c r="C312" s="42" t="s">
        <v>98</v>
      </c>
      <c r="D312" s="43" t="s">
        <v>99</v>
      </c>
      <c r="E312" s="44" t="s">
        <v>100</v>
      </c>
      <c r="F312" s="43"/>
      <c r="G312" s="45"/>
      <c r="H312" s="46"/>
      <c r="I312" s="46"/>
      <c r="J312" s="47"/>
      <c r="K312" s="48"/>
      <c r="L312" s="49"/>
      <c r="M312" s="50"/>
    </row>
    <row r="313" spans="2:13" s="23" customFormat="1" ht="26.25" customHeight="1" x14ac:dyDescent="0.25">
      <c r="B313" s="349"/>
      <c r="C313" s="42" t="s">
        <v>101</v>
      </c>
      <c r="D313" s="43" t="s">
        <v>74</v>
      </c>
      <c r="E313" s="54">
        <v>0.74</v>
      </c>
      <c r="F313" s="55"/>
      <c r="G313" s="45"/>
      <c r="H313" s="46"/>
      <c r="I313" s="46"/>
      <c r="J313" s="47"/>
      <c r="K313" s="48"/>
      <c r="L313" s="49"/>
      <c r="M313" s="50"/>
    </row>
    <row r="314" spans="2:13" s="23" customFormat="1" ht="27.75" customHeight="1" x14ac:dyDescent="0.25">
      <c r="B314" s="349"/>
      <c r="C314" s="42" t="s">
        <v>102</v>
      </c>
      <c r="D314" s="43" t="s">
        <v>160</v>
      </c>
      <c r="E314" s="54">
        <v>1</v>
      </c>
      <c r="F314" s="55"/>
      <c r="G314" s="45"/>
      <c r="H314" s="46"/>
      <c r="I314" s="46"/>
      <c r="J314" s="47"/>
      <c r="K314" s="48"/>
      <c r="L314" s="49"/>
      <c r="M314" s="50"/>
    </row>
    <row r="315" spans="2:13" s="23" customFormat="1" ht="15" customHeight="1" x14ac:dyDescent="0.25">
      <c r="B315" s="350"/>
      <c r="C315" s="42" t="s">
        <v>104</v>
      </c>
      <c r="D315" s="43" t="s">
        <v>161</v>
      </c>
      <c r="E315" s="44"/>
      <c r="F315" s="43"/>
      <c r="G315" s="45"/>
      <c r="H315" s="46"/>
      <c r="I315" s="46"/>
      <c r="J315" s="47"/>
      <c r="K315" s="48"/>
      <c r="L315" s="49"/>
      <c r="M315" s="50"/>
    </row>
    <row r="316" spans="2:13" s="23" customFormat="1" ht="53.25" customHeight="1" x14ac:dyDescent="0.25">
      <c r="B316" s="99"/>
      <c r="C316" s="52" t="s">
        <v>124</v>
      </c>
      <c r="D316" s="52"/>
      <c r="E316" s="53"/>
      <c r="F316" s="52"/>
      <c r="G316" s="46"/>
      <c r="H316" s="46"/>
      <c r="I316" s="46"/>
      <c r="J316" s="47"/>
      <c r="K316" s="48"/>
      <c r="L316" s="49"/>
      <c r="M316" s="50"/>
    </row>
    <row r="317" spans="2:13" s="32" customFormat="1" ht="33" customHeight="1" x14ac:dyDescent="0.25">
      <c r="B317" s="33" t="s">
        <v>162</v>
      </c>
      <c r="C317" s="34" t="s">
        <v>163</v>
      </c>
      <c r="D317" s="34" t="s">
        <v>23</v>
      </c>
      <c r="E317" s="35">
        <v>74</v>
      </c>
      <c r="F317" s="36"/>
      <c r="G317" s="37">
        <v>243000000</v>
      </c>
      <c r="H317" s="38">
        <v>35000000</v>
      </c>
      <c r="I317" s="38">
        <f>G317-H317</f>
        <v>208000000</v>
      </c>
      <c r="J317" s="39"/>
      <c r="K317" s="40"/>
      <c r="L317" s="41"/>
      <c r="M317" s="57" t="s">
        <v>137</v>
      </c>
    </row>
    <row r="318" spans="2:13" s="23" customFormat="1" ht="15" customHeight="1" x14ac:dyDescent="0.25">
      <c r="B318" s="348"/>
      <c r="C318" s="42" t="s">
        <v>95</v>
      </c>
      <c r="D318" s="43" t="s">
        <v>158</v>
      </c>
      <c r="E318" s="44" t="s">
        <v>152</v>
      </c>
      <c r="F318" s="43"/>
      <c r="G318" s="45"/>
      <c r="H318" s="46"/>
      <c r="I318" s="46"/>
      <c r="J318" s="47"/>
      <c r="K318" s="48"/>
      <c r="L318" s="49"/>
      <c r="M318" s="50"/>
    </row>
    <row r="319" spans="2:13" s="23" customFormat="1" ht="15" customHeight="1" x14ac:dyDescent="0.25">
      <c r="B319" s="349"/>
      <c r="C319" s="42" t="s">
        <v>98</v>
      </c>
      <c r="D319" s="43" t="s">
        <v>99</v>
      </c>
      <c r="E319" s="44" t="s">
        <v>100</v>
      </c>
      <c r="F319" s="43"/>
      <c r="G319" s="45"/>
      <c r="H319" s="46"/>
      <c r="I319" s="46"/>
      <c r="J319" s="47"/>
      <c r="K319" s="48"/>
      <c r="L319" s="49"/>
      <c r="M319" s="50"/>
    </row>
    <row r="320" spans="2:13" s="23" customFormat="1" ht="36" customHeight="1" x14ac:dyDescent="0.25">
      <c r="B320" s="349"/>
      <c r="C320" s="42" t="s">
        <v>101</v>
      </c>
      <c r="D320" s="43" t="s">
        <v>23</v>
      </c>
      <c r="E320" s="44">
        <v>74</v>
      </c>
      <c r="F320" s="43"/>
      <c r="G320" s="45"/>
      <c r="H320" s="46"/>
      <c r="I320" s="46"/>
      <c r="J320" s="47"/>
      <c r="K320" s="48"/>
      <c r="L320" s="49"/>
      <c r="M320" s="50"/>
    </row>
    <row r="321" spans="2:13" s="23" customFormat="1" ht="44.25" customHeight="1" x14ac:dyDescent="0.25">
      <c r="B321" s="349"/>
      <c r="C321" s="42" t="s">
        <v>102</v>
      </c>
      <c r="D321" s="43" t="s">
        <v>164</v>
      </c>
      <c r="E321" s="54">
        <v>1</v>
      </c>
      <c r="F321" s="55"/>
      <c r="G321" s="45"/>
      <c r="H321" s="46"/>
      <c r="I321" s="46"/>
      <c r="J321" s="47"/>
      <c r="K321" s="48"/>
      <c r="L321" s="49"/>
      <c r="M321" s="50"/>
    </row>
    <row r="322" spans="2:13" s="23" customFormat="1" ht="15" customHeight="1" x14ac:dyDescent="0.25">
      <c r="B322" s="350"/>
      <c r="C322" s="42" t="s">
        <v>104</v>
      </c>
      <c r="D322" s="43"/>
      <c r="E322" s="44"/>
      <c r="F322" s="43"/>
      <c r="G322" s="45"/>
      <c r="H322" s="46"/>
      <c r="I322" s="46"/>
      <c r="J322" s="47"/>
      <c r="K322" s="48"/>
      <c r="L322" s="49"/>
      <c r="M322" s="50"/>
    </row>
    <row r="323" spans="2:13" s="23" customFormat="1" ht="67.5" customHeight="1" x14ac:dyDescent="0.25">
      <c r="B323" s="99"/>
      <c r="C323" s="52" t="s">
        <v>124</v>
      </c>
      <c r="D323" s="52"/>
      <c r="E323" s="53"/>
      <c r="F323" s="52"/>
      <c r="G323" s="46"/>
      <c r="H323" s="46"/>
      <c r="I323" s="46"/>
      <c r="J323" s="47"/>
      <c r="K323" s="48"/>
      <c r="L323" s="49"/>
      <c r="M323" s="50"/>
    </row>
    <row r="324" spans="2:13" s="32" customFormat="1" ht="30.75" customHeight="1" x14ac:dyDescent="0.25">
      <c r="B324" s="24">
        <v>1.9</v>
      </c>
      <c r="C324" s="25" t="s">
        <v>76</v>
      </c>
      <c r="D324" s="25" t="s">
        <v>4</v>
      </c>
      <c r="E324" s="26">
        <v>54</v>
      </c>
      <c r="F324" s="25" t="s">
        <v>92</v>
      </c>
      <c r="G324" s="27">
        <f>SUM(G325:G352)</f>
        <v>1986000000</v>
      </c>
      <c r="H324" s="27">
        <f>SUM(H325:H352)</f>
        <v>180000000</v>
      </c>
      <c r="I324" s="27">
        <f>SUM(I325:I352)</f>
        <v>1806000000</v>
      </c>
      <c r="J324" s="28"/>
      <c r="K324" s="29"/>
      <c r="L324" s="30"/>
      <c r="M324" s="31"/>
    </row>
    <row r="325" spans="2:13" s="32" customFormat="1" ht="45" customHeight="1" x14ac:dyDescent="0.25">
      <c r="B325" s="33" t="s">
        <v>165</v>
      </c>
      <c r="C325" s="34" t="s">
        <v>166</v>
      </c>
      <c r="D325" s="34" t="s">
        <v>24</v>
      </c>
      <c r="E325" s="35">
        <v>2</v>
      </c>
      <c r="F325" s="36"/>
      <c r="G325" s="37">
        <v>580000000</v>
      </c>
      <c r="H325" s="38">
        <v>80000000</v>
      </c>
      <c r="I325" s="38">
        <f>G325-H325</f>
        <v>500000000</v>
      </c>
      <c r="J325" s="39"/>
      <c r="K325" s="40"/>
      <c r="L325" s="41"/>
      <c r="M325" s="31"/>
    </row>
    <row r="326" spans="2:13" s="23" customFormat="1" ht="24.75" customHeight="1" x14ac:dyDescent="0.25">
      <c r="B326" s="348"/>
      <c r="C326" s="42" t="s">
        <v>95</v>
      </c>
      <c r="D326" s="43" t="s">
        <v>167</v>
      </c>
      <c r="E326" s="44" t="s">
        <v>97</v>
      </c>
      <c r="F326" s="43"/>
      <c r="G326" s="45"/>
      <c r="H326" s="46"/>
      <c r="I326" s="46"/>
      <c r="J326" s="47"/>
      <c r="K326" s="48"/>
      <c r="L326" s="49"/>
      <c r="M326" s="50"/>
    </row>
    <row r="327" spans="2:13" s="23" customFormat="1" ht="15" customHeight="1" x14ac:dyDescent="0.25">
      <c r="B327" s="349"/>
      <c r="C327" s="42" t="s">
        <v>98</v>
      </c>
      <c r="D327" s="43"/>
      <c r="E327" s="44" t="s">
        <v>100</v>
      </c>
      <c r="F327" s="43"/>
      <c r="G327" s="45"/>
      <c r="H327" s="46"/>
      <c r="I327" s="46"/>
      <c r="J327" s="47"/>
      <c r="K327" s="48"/>
      <c r="L327" s="49"/>
      <c r="M327" s="50"/>
    </row>
    <row r="328" spans="2:13" s="23" customFormat="1" ht="38.25" customHeight="1" x14ac:dyDescent="0.25">
      <c r="B328" s="349"/>
      <c r="C328" s="42" t="s">
        <v>101</v>
      </c>
      <c r="D328" s="43" t="s">
        <v>24</v>
      </c>
      <c r="E328" s="44">
        <v>2</v>
      </c>
      <c r="F328" s="43"/>
      <c r="G328" s="45"/>
      <c r="H328" s="46"/>
      <c r="I328" s="46"/>
      <c r="J328" s="47"/>
      <c r="K328" s="48"/>
      <c r="L328" s="49"/>
      <c r="M328" s="50"/>
    </row>
    <row r="329" spans="2:13" s="23" customFormat="1" ht="15" customHeight="1" x14ac:dyDescent="0.25">
      <c r="B329" s="349"/>
      <c r="C329" s="42" t="s">
        <v>102</v>
      </c>
      <c r="D329" s="43"/>
      <c r="E329" s="44"/>
      <c r="F329" s="43"/>
      <c r="G329" s="45"/>
      <c r="H329" s="46"/>
      <c r="I329" s="46"/>
      <c r="J329" s="47"/>
      <c r="K329" s="48"/>
      <c r="L329" s="49"/>
      <c r="M329" s="50"/>
    </row>
    <row r="330" spans="2:13" s="23" customFormat="1" ht="15" customHeight="1" x14ac:dyDescent="0.25">
      <c r="B330" s="350"/>
      <c r="C330" s="42" t="s">
        <v>104</v>
      </c>
      <c r="D330" s="43"/>
      <c r="E330" s="44"/>
      <c r="F330" s="43"/>
      <c r="G330" s="45"/>
      <c r="H330" s="46"/>
      <c r="I330" s="46"/>
      <c r="J330" s="47"/>
      <c r="K330" s="48"/>
      <c r="L330" s="49"/>
      <c r="M330" s="50"/>
    </row>
    <row r="331" spans="2:13" s="23" customFormat="1" ht="72.75" customHeight="1" x14ac:dyDescent="0.25">
      <c r="B331" s="99"/>
      <c r="C331" s="52" t="s">
        <v>168</v>
      </c>
      <c r="D331" s="52"/>
      <c r="E331" s="53"/>
      <c r="F331" s="52"/>
      <c r="G331" s="46"/>
      <c r="H331" s="46"/>
      <c r="I331" s="46"/>
      <c r="J331" s="47"/>
      <c r="K331" s="48"/>
      <c r="L331" s="49"/>
      <c r="M331" s="50"/>
    </row>
    <row r="332" spans="2:13" s="32" customFormat="1" ht="54.75" customHeight="1" x14ac:dyDescent="0.25">
      <c r="B332" s="33" t="s">
        <v>169</v>
      </c>
      <c r="C332" s="34" t="s">
        <v>170</v>
      </c>
      <c r="D332" s="34" t="s">
        <v>77</v>
      </c>
      <c r="E332" s="35">
        <v>2</v>
      </c>
      <c r="F332" s="36"/>
      <c r="G332" s="37">
        <v>510000000</v>
      </c>
      <c r="H332" s="38">
        <v>100000000</v>
      </c>
      <c r="I332" s="38">
        <f>G332-H332</f>
        <v>410000000</v>
      </c>
      <c r="J332" s="39"/>
      <c r="K332" s="40"/>
      <c r="L332" s="41"/>
      <c r="M332" s="31"/>
    </row>
    <row r="333" spans="2:13" s="23" customFormat="1" ht="26.25" customHeight="1" x14ac:dyDescent="0.25">
      <c r="B333" s="348"/>
      <c r="C333" s="42" t="s">
        <v>95</v>
      </c>
      <c r="D333" s="43" t="s">
        <v>167</v>
      </c>
      <c r="E333" s="44" t="s">
        <v>97</v>
      </c>
      <c r="F333" s="43"/>
      <c r="G333" s="45"/>
      <c r="H333" s="46"/>
      <c r="I333" s="46"/>
      <c r="J333" s="47"/>
      <c r="K333" s="48"/>
      <c r="L333" s="49"/>
      <c r="M333" s="50"/>
    </row>
    <row r="334" spans="2:13" s="23" customFormat="1" ht="15" customHeight="1" x14ac:dyDescent="0.25">
      <c r="B334" s="349"/>
      <c r="C334" s="42" t="s">
        <v>98</v>
      </c>
      <c r="D334" s="43"/>
      <c r="E334" s="44" t="s">
        <v>100</v>
      </c>
      <c r="F334" s="43"/>
      <c r="G334" s="45"/>
      <c r="H334" s="46"/>
      <c r="I334" s="46"/>
      <c r="J334" s="47"/>
      <c r="K334" s="48"/>
      <c r="L334" s="49"/>
      <c r="M334" s="50"/>
    </row>
    <row r="335" spans="2:13" s="23" customFormat="1" ht="58.5" customHeight="1" x14ac:dyDescent="0.25">
      <c r="B335" s="349"/>
      <c r="C335" s="42" t="s">
        <v>101</v>
      </c>
      <c r="D335" s="43" t="s">
        <v>77</v>
      </c>
      <c r="E335" s="44">
        <v>2</v>
      </c>
      <c r="F335" s="43"/>
      <c r="G335" s="45"/>
      <c r="H335" s="46"/>
      <c r="I335" s="46"/>
      <c r="J335" s="47"/>
      <c r="K335" s="48"/>
      <c r="L335" s="49"/>
      <c r="M335" s="50"/>
    </row>
    <row r="336" spans="2:13" s="23" customFormat="1" ht="15" customHeight="1" x14ac:dyDescent="0.25">
      <c r="B336" s="349"/>
      <c r="C336" s="42" t="s">
        <v>102</v>
      </c>
      <c r="D336" s="43"/>
      <c r="E336" s="44"/>
      <c r="F336" s="43"/>
      <c r="G336" s="45"/>
      <c r="H336" s="46"/>
      <c r="I336" s="46"/>
      <c r="J336" s="47"/>
      <c r="K336" s="48"/>
      <c r="L336" s="49"/>
      <c r="M336" s="50"/>
    </row>
    <row r="337" spans="2:13" s="23" customFormat="1" ht="15" customHeight="1" x14ac:dyDescent="0.25">
      <c r="B337" s="350"/>
      <c r="C337" s="42" t="s">
        <v>104</v>
      </c>
      <c r="D337" s="43"/>
      <c r="E337" s="44"/>
      <c r="F337" s="43"/>
      <c r="G337" s="45"/>
      <c r="H337" s="46"/>
      <c r="I337" s="46"/>
      <c r="J337" s="47"/>
      <c r="K337" s="48"/>
      <c r="L337" s="49"/>
      <c r="M337" s="50"/>
    </row>
    <row r="338" spans="2:13" s="23" customFormat="1" ht="65.25" customHeight="1" x14ac:dyDescent="0.25">
      <c r="B338" s="99"/>
      <c r="C338" s="52" t="s">
        <v>171</v>
      </c>
      <c r="D338" s="52"/>
      <c r="E338" s="53"/>
      <c r="F338" s="52"/>
      <c r="G338" s="46"/>
      <c r="H338" s="46"/>
      <c r="I338" s="46"/>
      <c r="J338" s="47"/>
      <c r="K338" s="48"/>
      <c r="L338" s="49"/>
      <c r="M338" s="50"/>
    </row>
    <row r="339" spans="2:13" s="32" customFormat="1" ht="35.25" customHeight="1" x14ac:dyDescent="0.25">
      <c r="B339" s="33" t="s">
        <v>172</v>
      </c>
      <c r="C339" s="34" t="s">
        <v>173</v>
      </c>
      <c r="D339" s="34" t="s">
        <v>79</v>
      </c>
      <c r="E339" s="35">
        <v>1</v>
      </c>
      <c r="F339" s="36"/>
      <c r="G339" s="37">
        <v>216000000</v>
      </c>
      <c r="H339" s="38">
        <v>0</v>
      </c>
      <c r="I339" s="38">
        <f>G339-H339</f>
        <v>216000000</v>
      </c>
      <c r="J339" s="39"/>
      <c r="K339" s="40"/>
      <c r="L339" s="41"/>
      <c r="M339" s="31"/>
    </row>
    <row r="340" spans="2:13" s="23" customFormat="1" ht="15" customHeight="1" x14ac:dyDescent="0.25">
      <c r="B340" s="348"/>
      <c r="C340" s="42" t="s">
        <v>95</v>
      </c>
      <c r="D340" s="43" t="s">
        <v>167</v>
      </c>
      <c r="E340" s="44" t="s">
        <v>97</v>
      </c>
      <c r="F340" s="43"/>
      <c r="G340" s="45"/>
      <c r="H340" s="46"/>
      <c r="I340" s="46"/>
      <c r="J340" s="47"/>
      <c r="K340" s="48"/>
      <c r="L340" s="49"/>
      <c r="M340" s="50"/>
    </row>
    <row r="341" spans="2:13" s="23" customFormat="1" ht="15" customHeight="1" x14ac:dyDescent="0.25">
      <c r="B341" s="349"/>
      <c r="C341" s="42" t="s">
        <v>98</v>
      </c>
      <c r="D341" s="43"/>
      <c r="E341" s="44" t="s">
        <v>100</v>
      </c>
      <c r="F341" s="43"/>
      <c r="G341" s="45"/>
      <c r="H341" s="46"/>
      <c r="I341" s="46"/>
      <c r="J341" s="47"/>
      <c r="K341" s="48"/>
      <c r="L341" s="49"/>
      <c r="M341" s="50"/>
    </row>
    <row r="342" spans="2:13" s="23" customFormat="1" ht="36" customHeight="1" x14ac:dyDescent="0.25">
      <c r="B342" s="349"/>
      <c r="C342" s="42" t="s">
        <v>101</v>
      </c>
      <c r="D342" s="43" t="s">
        <v>79</v>
      </c>
      <c r="E342" s="44">
        <v>1</v>
      </c>
      <c r="F342" s="43"/>
      <c r="G342" s="45"/>
      <c r="H342" s="46"/>
      <c r="I342" s="46"/>
      <c r="J342" s="47"/>
      <c r="K342" s="48"/>
      <c r="L342" s="49"/>
      <c r="M342" s="50"/>
    </row>
    <row r="343" spans="2:13" s="23" customFormat="1" ht="15" customHeight="1" x14ac:dyDescent="0.25">
      <c r="B343" s="349"/>
      <c r="C343" s="42" t="s">
        <v>102</v>
      </c>
      <c r="D343" s="43"/>
      <c r="E343" s="44"/>
      <c r="F343" s="43"/>
      <c r="G343" s="45"/>
      <c r="H343" s="46"/>
      <c r="I343" s="46"/>
      <c r="J343" s="47"/>
      <c r="K343" s="48"/>
      <c r="L343" s="49"/>
      <c r="M343" s="50"/>
    </row>
    <row r="344" spans="2:13" s="23" customFormat="1" ht="15" customHeight="1" x14ac:dyDescent="0.25">
      <c r="B344" s="350"/>
      <c r="C344" s="42" t="s">
        <v>104</v>
      </c>
      <c r="D344" s="43"/>
      <c r="E344" s="44"/>
      <c r="F344" s="43"/>
      <c r="G344" s="45"/>
      <c r="H344" s="46"/>
      <c r="I344" s="46"/>
      <c r="J344" s="47"/>
      <c r="K344" s="48"/>
      <c r="L344" s="49"/>
      <c r="M344" s="50"/>
    </row>
    <row r="345" spans="2:13" s="23" customFormat="1" ht="68.25" customHeight="1" x14ac:dyDescent="0.25">
      <c r="B345" s="99"/>
      <c r="C345" s="52" t="s">
        <v>168</v>
      </c>
      <c r="D345" s="52"/>
      <c r="E345" s="53"/>
      <c r="F345" s="52"/>
      <c r="G345" s="46"/>
      <c r="H345" s="46"/>
      <c r="I345" s="46"/>
      <c r="J345" s="47"/>
      <c r="K345" s="48"/>
      <c r="L345" s="49"/>
      <c r="M345" s="50"/>
    </row>
    <row r="346" spans="2:13" s="32" customFormat="1" ht="48" customHeight="1" x14ac:dyDescent="0.25">
      <c r="B346" s="33" t="s">
        <v>174</v>
      </c>
      <c r="C346" s="34" t="s">
        <v>175</v>
      </c>
      <c r="D346" s="34" t="s">
        <v>78</v>
      </c>
      <c r="E346" s="35">
        <v>1</v>
      </c>
      <c r="F346" s="36"/>
      <c r="G346" s="37">
        <v>680000000</v>
      </c>
      <c r="H346" s="38">
        <v>0</v>
      </c>
      <c r="I346" s="38">
        <f>G346-H346</f>
        <v>680000000</v>
      </c>
      <c r="J346" s="39"/>
      <c r="K346" s="40"/>
      <c r="L346" s="41"/>
      <c r="M346" s="31"/>
    </row>
    <row r="347" spans="2:13" s="23" customFormat="1" ht="27" customHeight="1" x14ac:dyDescent="0.25">
      <c r="B347" s="348"/>
      <c r="C347" s="42" t="s">
        <v>95</v>
      </c>
      <c r="D347" s="43" t="s">
        <v>167</v>
      </c>
      <c r="E347" s="44" t="s">
        <v>97</v>
      </c>
      <c r="F347" s="43"/>
      <c r="G347" s="45"/>
      <c r="H347" s="46"/>
      <c r="I347" s="46"/>
      <c r="J347" s="47"/>
      <c r="K347" s="48"/>
      <c r="L347" s="49"/>
      <c r="M347" s="50"/>
    </row>
    <row r="348" spans="2:13" s="23" customFormat="1" ht="15" customHeight="1" x14ac:dyDescent="0.25">
      <c r="B348" s="349"/>
      <c r="C348" s="42" t="s">
        <v>98</v>
      </c>
      <c r="D348" s="43"/>
      <c r="E348" s="44" t="s">
        <v>100</v>
      </c>
      <c r="F348" s="43"/>
      <c r="G348" s="45"/>
      <c r="H348" s="46"/>
      <c r="I348" s="46"/>
      <c r="J348" s="47"/>
      <c r="K348" s="48"/>
      <c r="L348" s="49"/>
      <c r="M348" s="50"/>
    </row>
    <row r="349" spans="2:13" s="23" customFormat="1" ht="42" customHeight="1" x14ac:dyDescent="0.25">
      <c r="B349" s="349"/>
      <c r="C349" s="42" t="s">
        <v>101</v>
      </c>
      <c r="D349" s="43" t="s">
        <v>78</v>
      </c>
      <c r="E349" s="44">
        <v>1</v>
      </c>
      <c r="F349" s="43"/>
      <c r="G349" s="45"/>
      <c r="H349" s="46"/>
      <c r="I349" s="46"/>
      <c r="J349" s="47"/>
      <c r="K349" s="48"/>
      <c r="L349" s="49"/>
      <c r="M349" s="50"/>
    </row>
    <row r="350" spans="2:13" s="23" customFormat="1" ht="15" customHeight="1" x14ac:dyDescent="0.25">
      <c r="B350" s="349"/>
      <c r="C350" s="42" t="s">
        <v>102</v>
      </c>
      <c r="D350" s="43"/>
      <c r="E350" s="44"/>
      <c r="F350" s="43"/>
      <c r="G350" s="45"/>
      <c r="H350" s="46"/>
      <c r="I350" s="46"/>
      <c r="J350" s="47"/>
      <c r="K350" s="48"/>
      <c r="L350" s="49"/>
      <c r="M350" s="50"/>
    </row>
    <row r="351" spans="2:13" s="23" customFormat="1" ht="15" customHeight="1" x14ac:dyDescent="0.25">
      <c r="B351" s="350"/>
      <c r="C351" s="42" t="s">
        <v>104</v>
      </c>
      <c r="D351" s="43"/>
      <c r="E351" s="44"/>
      <c r="F351" s="43"/>
      <c r="G351" s="45"/>
      <c r="H351" s="46"/>
      <c r="I351" s="46"/>
      <c r="J351" s="47"/>
      <c r="K351" s="48"/>
      <c r="L351" s="49"/>
      <c r="M351" s="50"/>
    </row>
    <row r="352" spans="2:13" s="23" customFormat="1" ht="80.25" customHeight="1" x14ac:dyDescent="0.25">
      <c r="B352" s="99"/>
      <c r="C352" s="52" t="s">
        <v>168</v>
      </c>
      <c r="D352" s="52"/>
      <c r="E352" s="53"/>
      <c r="F352" s="52"/>
      <c r="G352" s="46"/>
      <c r="H352" s="46"/>
      <c r="I352" s="46"/>
      <c r="J352" s="47"/>
      <c r="K352" s="48"/>
      <c r="L352" s="49"/>
      <c r="M352" s="50"/>
    </row>
    <row r="353" spans="2:13" s="32" customFormat="1" ht="27" customHeight="1" x14ac:dyDescent="0.25">
      <c r="B353" s="24">
        <v>1.1000000000000001</v>
      </c>
      <c r="C353" s="25" t="s">
        <v>12</v>
      </c>
      <c r="D353" s="25" t="s">
        <v>3</v>
      </c>
      <c r="E353" s="26">
        <v>74</v>
      </c>
      <c r="F353" s="25" t="s">
        <v>92</v>
      </c>
      <c r="G353" s="27">
        <f>SUM(G354:G367)</f>
        <v>971000000</v>
      </c>
      <c r="H353" s="27">
        <f>SUM(H354:H367)</f>
        <v>450000000</v>
      </c>
      <c r="I353" s="27">
        <f>SUM(I354:I367)</f>
        <v>521000000</v>
      </c>
      <c r="J353" s="28"/>
      <c r="K353" s="29"/>
      <c r="L353" s="30"/>
      <c r="M353" s="31"/>
    </row>
    <row r="354" spans="2:13" s="32" customFormat="1" ht="42" customHeight="1" x14ac:dyDescent="0.25">
      <c r="B354" s="33" t="s">
        <v>149</v>
      </c>
      <c r="C354" s="34" t="s">
        <v>150</v>
      </c>
      <c r="D354" s="34" t="s">
        <v>81</v>
      </c>
      <c r="E354" s="35">
        <v>20</v>
      </c>
      <c r="F354" s="36"/>
      <c r="G354" s="37">
        <v>607000000</v>
      </c>
      <c r="H354" s="38">
        <v>250000000</v>
      </c>
      <c r="I354" s="38">
        <f>G354-H354</f>
        <v>357000000</v>
      </c>
      <c r="J354" s="39"/>
      <c r="K354" s="40"/>
      <c r="L354" s="41"/>
      <c r="M354" s="31"/>
    </row>
    <row r="355" spans="2:13" s="23" customFormat="1" ht="24" customHeight="1" x14ac:dyDescent="0.25">
      <c r="B355" s="348"/>
      <c r="C355" s="42" t="s">
        <v>95</v>
      </c>
      <c r="D355" s="43" t="s">
        <v>151</v>
      </c>
      <c r="E355" s="44" t="s">
        <v>152</v>
      </c>
      <c r="F355" s="43"/>
      <c r="G355" s="45"/>
      <c r="H355" s="46"/>
      <c r="I355" s="46"/>
      <c r="J355" s="47"/>
      <c r="K355" s="48"/>
      <c r="L355" s="49"/>
      <c r="M355" s="50"/>
    </row>
    <row r="356" spans="2:13" s="23" customFormat="1" ht="15" customHeight="1" x14ac:dyDescent="0.25">
      <c r="B356" s="349"/>
      <c r="C356" s="42" t="s">
        <v>98</v>
      </c>
      <c r="D356" s="43" t="s">
        <v>99</v>
      </c>
      <c r="E356" s="44" t="s">
        <v>100</v>
      </c>
      <c r="F356" s="43"/>
      <c r="G356" s="45"/>
      <c r="H356" s="46"/>
      <c r="I356" s="46"/>
      <c r="J356" s="47"/>
      <c r="K356" s="48"/>
      <c r="L356" s="49"/>
      <c r="M356" s="50"/>
    </row>
    <row r="357" spans="2:13" s="23" customFormat="1" ht="42" customHeight="1" x14ac:dyDescent="0.25">
      <c r="B357" s="349"/>
      <c r="C357" s="42" t="s">
        <v>101</v>
      </c>
      <c r="D357" s="43" t="s">
        <v>81</v>
      </c>
      <c r="E357" s="44">
        <v>20</v>
      </c>
      <c r="F357" s="43"/>
      <c r="G357" s="45"/>
      <c r="H357" s="46"/>
      <c r="I357" s="46"/>
      <c r="J357" s="47"/>
      <c r="K357" s="48"/>
      <c r="L357" s="49"/>
      <c r="M357" s="50"/>
    </row>
    <row r="358" spans="2:13" s="23" customFormat="1" ht="26.25" customHeight="1" x14ac:dyDescent="0.25">
      <c r="B358" s="349"/>
      <c r="C358" s="42" t="s">
        <v>102</v>
      </c>
      <c r="D358" s="43" t="s">
        <v>153</v>
      </c>
      <c r="E358" s="54">
        <v>1</v>
      </c>
      <c r="F358" s="55"/>
      <c r="G358" s="45"/>
      <c r="H358" s="46"/>
      <c r="I358" s="46"/>
      <c r="J358" s="47"/>
      <c r="K358" s="48"/>
      <c r="L358" s="49"/>
      <c r="M358" s="50"/>
    </row>
    <row r="359" spans="2:13" s="23" customFormat="1" ht="26.25" customHeight="1" x14ac:dyDescent="0.25">
      <c r="B359" s="350"/>
      <c r="C359" s="42" t="s">
        <v>104</v>
      </c>
      <c r="D359" s="43" t="s">
        <v>134</v>
      </c>
      <c r="E359" s="44"/>
      <c r="F359" s="43"/>
      <c r="G359" s="45"/>
      <c r="H359" s="46"/>
      <c r="I359" s="46"/>
      <c r="J359" s="47"/>
      <c r="K359" s="48"/>
      <c r="L359" s="49"/>
      <c r="M359" s="50"/>
    </row>
    <row r="360" spans="2:13" s="23" customFormat="1" ht="68.25" customHeight="1" x14ac:dyDescent="0.25">
      <c r="B360" s="99"/>
      <c r="C360" s="52" t="s">
        <v>154</v>
      </c>
      <c r="D360" s="52"/>
      <c r="E360" s="53"/>
      <c r="F360" s="52"/>
      <c r="G360" s="46"/>
      <c r="H360" s="46"/>
      <c r="I360" s="46"/>
      <c r="J360" s="47"/>
      <c r="K360" s="48"/>
      <c r="L360" s="49"/>
      <c r="M360" s="50"/>
    </row>
    <row r="361" spans="2:13" s="32" customFormat="1" ht="52.5" customHeight="1" x14ac:dyDescent="0.25">
      <c r="B361" s="33" t="s">
        <v>155</v>
      </c>
      <c r="C361" s="34" t="s">
        <v>156</v>
      </c>
      <c r="D361" s="34" t="s">
        <v>80</v>
      </c>
      <c r="E361" s="35">
        <v>20</v>
      </c>
      <c r="F361" s="36"/>
      <c r="G361" s="37">
        <v>364000000</v>
      </c>
      <c r="H361" s="38">
        <v>200000000</v>
      </c>
      <c r="I361" s="38">
        <f>G361-H361</f>
        <v>164000000</v>
      </c>
      <c r="J361" s="39"/>
      <c r="K361" s="40"/>
      <c r="L361" s="41"/>
      <c r="M361" s="31"/>
    </row>
    <row r="362" spans="2:13" s="23" customFormat="1" ht="24" customHeight="1" x14ac:dyDescent="0.25">
      <c r="B362" s="348"/>
      <c r="C362" s="42" t="s">
        <v>95</v>
      </c>
      <c r="D362" s="43" t="s">
        <v>151</v>
      </c>
      <c r="E362" s="44" t="s">
        <v>152</v>
      </c>
      <c r="F362" s="43"/>
      <c r="G362" s="45"/>
      <c r="H362" s="46"/>
      <c r="I362" s="46"/>
      <c r="J362" s="47"/>
      <c r="K362" s="48"/>
      <c r="L362" s="49"/>
      <c r="M362" s="50"/>
    </row>
    <row r="363" spans="2:13" s="23" customFormat="1" ht="15" customHeight="1" x14ac:dyDescent="0.25">
      <c r="B363" s="349"/>
      <c r="C363" s="42" t="s">
        <v>98</v>
      </c>
      <c r="D363" s="43" t="s">
        <v>99</v>
      </c>
      <c r="E363" s="44" t="s">
        <v>100</v>
      </c>
      <c r="F363" s="43"/>
      <c r="G363" s="45"/>
      <c r="H363" s="46"/>
      <c r="I363" s="46"/>
      <c r="J363" s="47"/>
      <c r="K363" s="48"/>
      <c r="L363" s="49"/>
      <c r="M363" s="50"/>
    </row>
    <row r="364" spans="2:13" s="23" customFormat="1" ht="52.5" customHeight="1" x14ac:dyDescent="0.25">
      <c r="B364" s="349"/>
      <c r="C364" s="42" t="s">
        <v>101</v>
      </c>
      <c r="D364" s="43" t="s">
        <v>80</v>
      </c>
      <c r="E364" s="44">
        <v>20</v>
      </c>
      <c r="F364" s="43"/>
      <c r="G364" s="45"/>
      <c r="H364" s="46"/>
      <c r="I364" s="46"/>
      <c r="J364" s="47"/>
      <c r="K364" s="48"/>
      <c r="L364" s="49"/>
      <c r="M364" s="50"/>
    </row>
    <row r="365" spans="2:13" s="23" customFormat="1" ht="30" customHeight="1" x14ac:dyDescent="0.25">
      <c r="B365" s="349"/>
      <c r="C365" s="42" t="s">
        <v>102</v>
      </c>
      <c r="D365" s="43" t="s">
        <v>153</v>
      </c>
      <c r="E365" s="54">
        <v>1</v>
      </c>
      <c r="F365" s="55"/>
      <c r="G365" s="45"/>
      <c r="H365" s="46"/>
      <c r="I365" s="46"/>
      <c r="J365" s="47"/>
      <c r="K365" s="48"/>
      <c r="L365" s="49"/>
      <c r="M365" s="50"/>
    </row>
    <row r="366" spans="2:13" s="23" customFormat="1" ht="24.75" customHeight="1" x14ac:dyDescent="0.25">
      <c r="B366" s="350"/>
      <c r="C366" s="42" t="s">
        <v>104</v>
      </c>
      <c r="D366" s="43" t="s">
        <v>134</v>
      </c>
      <c r="E366" s="44"/>
      <c r="F366" s="43"/>
      <c r="G366" s="45"/>
      <c r="H366" s="46"/>
      <c r="I366" s="46"/>
      <c r="J366" s="47"/>
      <c r="K366" s="48"/>
      <c r="L366" s="49"/>
      <c r="M366" s="50"/>
    </row>
    <row r="367" spans="2:13" s="23" customFormat="1" ht="64.5" customHeight="1" thickBot="1" x14ac:dyDescent="0.3">
      <c r="B367" s="58"/>
      <c r="C367" s="59" t="s">
        <v>124</v>
      </c>
      <c r="D367" s="59"/>
      <c r="E367" s="60"/>
      <c r="F367" s="59"/>
      <c r="G367" s="61"/>
      <c r="H367" s="61"/>
      <c r="I367" s="61"/>
      <c r="J367" s="62"/>
      <c r="K367" s="63"/>
      <c r="L367" s="64"/>
      <c r="M367" s="65"/>
    </row>
    <row r="368" spans="2:13" ht="13.5" thickTop="1" x14ac:dyDescent="0.2"/>
    <row r="369" spans="8:13" ht="12" customHeight="1" x14ac:dyDescent="0.2">
      <c r="H369" s="76"/>
      <c r="I369" s="355" t="s">
        <v>341</v>
      </c>
      <c r="J369" s="355"/>
      <c r="K369" s="355"/>
      <c r="L369" s="355"/>
      <c r="M369" s="355"/>
    </row>
    <row r="370" spans="8:13" ht="11.25" customHeight="1" x14ac:dyDescent="0.25">
      <c r="I370" s="354" t="s">
        <v>9</v>
      </c>
      <c r="J370" s="354"/>
      <c r="K370" s="354"/>
      <c r="L370" s="354"/>
      <c r="M370" s="354"/>
    </row>
    <row r="371" spans="8:13" ht="15" x14ac:dyDescent="0.25">
      <c r="I371"/>
    </row>
    <row r="372" spans="8:13" ht="15" x14ac:dyDescent="0.25">
      <c r="I372"/>
    </row>
    <row r="373" spans="8:13" ht="15" x14ac:dyDescent="0.25">
      <c r="I373"/>
    </row>
    <row r="374" spans="8:13" ht="12" customHeight="1" x14ac:dyDescent="0.25">
      <c r="I374" s="354" t="s">
        <v>27</v>
      </c>
      <c r="J374" s="354"/>
      <c r="K374" s="354"/>
      <c r="L374" s="354"/>
      <c r="M374" s="354"/>
    </row>
    <row r="375" spans="8:13" ht="11.25" customHeight="1" x14ac:dyDescent="0.25">
      <c r="I375" s="354" t="s">
        <v>26</v>
      </c>
      <c r="J375" s="354"/>
      <c r="K375" s="354"/>
      <c r="L375" s="354"/>
      <c r="M375" s="354"/>
    </row>
    <row r="376" spans="8:13" ht="11.25" customHeight="1" x14ac:dyDescent="0.25">
      <c r="I376" s="354" t="s">
        <v>28</v>
      </c>
      <c r="J376" s="354"/>
      <c r="K376" s="354"/>
      <c r="L376" s="354"/>
      <c r="M376" s="354"/>
    </row>
  </sheetData>
  <mergeCells count="58">
    <mergeCell ref="B66:B70"/>
    <mergeCell ref="B1:G1"/>
    <mergeCell ref="B2:G2"/>
    <mergeCell ref="E6:F6"/>
    <mergeCell ref="B10:B14"/>
    <mergeCell ref="B17:B21"/>
    <mergeCell ref="B24:B28"/>
    <mergeCell ref="B31:B35"/>
    <mergeCell ref="B38:B42"/>
    <mergeCell ref="B45:B49"/>
    <mergeCell ref="B52:B56"/>
    <mergeCell ref="B59:B63"/>
    <mergeCell ref="B151:B155"/>
    <mergeCell ref="B73:B77"/>
    <mergeCell ref="B80:B84"/>
    <mergeCell ref="B87:B91"/>
    <mergeCell ref="B95:B99"/>
    <mergeCell ref="B102:B106"/>
    <mergeCell ref="B109:B113"/>
    <mergeCell ref="B116:B120"/>
    <mergeCell ref="B123:B127"/>
    <mergeCell ref="B130:B134"/>
    <mergeCell ref="B137:B141"/>
    <mergeCell ref="B144:B148"/>
    <mergeCell ref="B239:B243"/>
    <mergeCell ref="B158:B162"/>
    <mergeCell ref="B165:B169"/>
    <mergeCell ref="B172:B176"/>
    <mergeCell ref="B180:B184"/>
    <mergeCell ref="B188:B192"/>
    <mergeCell ref="B196:B200"/>
    <mergeCell ref="B203:B207"/>
    <mergeCell ref="B210:B214"/>
    <mergeCell ref="B217:B221"/>
    <mergeCell ref="B225:B229"/>
    <mergeCell ref="B232:B236"/>
    <mergeCell ref="B326:B330"/>
    <mergeCell ref="B246:B250"/>
    <mergeCell ref="B254:B258"/>
    <mergeCell ref="B261:B265"/>
    <mergeCell ref="B268:B272"/>
    <mergeCell ref="B275:B279"/>
    <mergeCell ref="B282:B286"/>
    <mergeCell ref="B289:B293"/>
    <mergeCell ref="B296:B300"/>
    <mergeCell ref="B304:B308"/>
    <mergeCell ref="B311:B315"/>
    <mergeCell ref="B318:B322"/>
    <mergeCell ref="I370:M370"/>
    <mergeCell ref="I374:M374"/>
    <mergeCell ref="I375:M375"/>
    <mergeCell ref="I376:M376"/>
    <mergeCell ref="B333:B337"/>
    <mergeCell ref="B340:B344"/>
    <mergeCell ref="B347:B351"/>
    <mergeCell ref="B355:B359"/>
    <mergeCell ref="B362:B366"/>
    <mergeCell ref="I369:M369"/>
  </mergeCells>
  <printOptions horizontalCentered="1"/>
  <pageMargins left="7.874015748031496E-2" right="0.11811023622047245" top="0.39370078740157483" bottom="0.39370078740157483" header="0.23622047244094491" footer="0.19685039370078741"/>
  <pageSetup paperSize="5" scale="90" orientation="landscape" horizontalDpi="4294967294"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5"/>
  <sheetViews>
    <sheetView view="pageBreakPreview" topLeftCell="C58" zoomScale="90" zoomScaleSheetLayoutView="90" workbookViewId="0">
      <selection activeCell="I17" sqref="I17"/>
    </sheetView>
  </sheetViews>
  <sheetFormatPr defaultRowHeight="15" x14ac:dyDescent="0.25"/>
  <cols>
    <col min="1" max="1" width="0.5703125" style="104" hidden="1" customWidth="1"/>
    <col min="2" max="2" width="0" style="104" hidden="1" customWidth="1"/>
    <col min="3" max="3" width="5.42578125" style="104" customWidth="1"/>
    <col min="4" max="4" width="30.5703125" style="104" customWidth="1"/>
    <col min="5" max="5" width="0.28515625" style="104" customWidth="1"/>
    <col min="6" max="6" width="21.7109375" style="104" hidden="1" customWidth="1"/>
    <col min="7" max="7" width="3.5703125" style="104" customWidth="1"/>
    <col min="8" max="8" width="74.42578125" style="104" customWidth="1"/>
    <col min="9" max="10" width="19.5703125" style="104" customWidth="1"/>
    <col min="11" max="11" width="18.140625" style="104" customWidth="1"/>
    <col min="12" max="12" width="13.85546875" style="104" customWidth="1"/>
    <col min="13" max="14" width="16.42578125" style="104" customWidth="1"/>
    <col min="15" max="15" width="12.28515625" style="104" bestFit="1" customWidth="1"/>
    <col min="16" max="16384" width="9.140625" style="104"/>
  </cols>
  <sheetData>
    <row r="1" spans="3:19" ht="15.75" x14ac:dyDescent="0.25">
      <c r="C1" s="358" t="s">
        <v>402</v>
      </c>
      <c r="D1" s="358"/>
      <c r="E1" s="358"/>
      <c r="F1" s="358"/>
      <c r="G1" s="358"/>
      <c r="H1" s="358"/>
      <c r="I1" s="358"/>
      <c r="J1" s="358"/>
      <c r="K1" s="358"/>
      <c r="L1" s="358"/>
      <c r="M1" s="358"/>
    </row>
    <row r="2" spans="3:19" ht="15.75" x14ac:dyDescent="0.25">
      <c r="C2" s="358" t="s">
        <v>403</v>
      </c>
      <c r="D2" s="358"/>
      <c r="E2" s="358"/>
      <c r="F2" s="358"/>
      <c r="G2" s="358"/>
      <c r="H2" s="358"/>
      <c r="I2" s="358"/>
      <c r="J2" s="358"/>
      <c r="K2" s="358"/>
      <c r="L2" s="358"/>
      <c r="M2" s="358"/>
    </row>
    <row r="3" spans="3:19" ht="15.75" x14ac:dyDescent="0.25">
      <c r="C3" s="359"/>
      <c r="D3" s="359"/>
      <c r="E3" s="359"/>
      <c r="F3" s="359"/>
      <c r="G3" s="359"/>
      <c r="H3" s="359"/>
      <c r="I3" s="359"/>
      <c r="J3" s="359"/>
      <c r="K3" s="359"/>
      <c r="L3" s="359"/>
      <c r="M3" s="359"/>
    </row>
    <row r="4" spans="3:19" ht="15.75" thickBot="1" x14ac:dyDescent="0.3">
      <c r="D4" s="105"/>
      <c r="E4" s="105"/>
      <c r="F4" s="105"/>
      <c r="G4" s="105"/>
      <c r="H4" s="105"/>
      <c r="I4" s="105"/>
      <c r="J4" s="105"/>
      <c r="K4" s="105"/>
      <c r="L4" s="105"/>
      <c r="M4" s="105"/>
      <c r="N4" s="105"/>
      <c r="O4" s="105"/>
      <c r="P4" s="105"/>
      <c r="Q4" s="105"/>
      <c r="R4" s="105"/>
      <c r="S4" s="105"/>
    </row>
    <row r="5" spans="3:19" ht="29.25" customHeight="1" x14ac:dyDescent="0.25">
      <c r="C5" s="106" t="s">
        <v>350</v>
      </c>
      <c r="D5" s="360" t="s">
        <v>351</v>
      </c>
      <c r="E5" s="360" t="s">
        <v>352</v>
      </c>
      <c r="F5" s="360" t="s">
        <v>353</v>
      </c>
      <c r="G5" s="107"/>
      <c r="H5" s="108" t="s">
        <v>354</v>
      </c>
      <c r="I5" s="360">
        <v>2018</v>
      </c>
      <c r="J5" s="363">
        <v>2019</v>
      </c>
      <c r="K5" s="364"/>
      <c r="L5" s="365" t="s">
        <v>440</v>
      </c>
      <c r="M5" s="366"/>
      <c r="N5" s="105"/>
      <c r="O5" s="105"/>
      <c r="P5" s="105"/>
      <c r="Q5" s="105"/>
      <c r="R5" s="105"/>
      <c r="S5" s="105"/>
    </row>
    <row r="6" spans="3:19" ht="29.25" thickBot="1" x14ac:dyDescent="0.3">
      <c r="C6" s="109"/>
      <c r="D6" s="361"/>
      <c r="E6" s="362"/>
      <c r="F6" s="361"/>
      <c r="G6" s="110"/>
      <c r="H6" s="111"/>
      <c r="I6" s="361"/>
      <c r="J6" s="170" t="s">
        <v>433</v>
      </c>
      <c r="K6" s="169" t="s">
        <v>434</v>
      </c>
      <c r="L6" s="367"/>
      <c r="M6" s="368"/>
      <c r="N6" s="105"/>
      <c r="O6" s="105"/>
      <c r="P6" s="105"/>
      <c r="Q6" s="105"/>
      <c r="R6" s="105"/>
      <c r="S6" s="105"/>
    </row>
    <row r="7" spans="3:19" x14ac:dyDescent="0.25">
      <c r="C7" s="112"/>
      <c r="D7" s="113"/>
      <c r="E7" s="114"/>
      <c r="F7" s="113"/>
      <c r="G7" s="113"/>
      <c r="H7" s="115"/>
      <c r="I7" s="113"/>
      <c r="J7" s="113"/>
      <c r="K7" s="114"/>
      <c r="L7" s="171"/>
      <c r="M7" s="184"/>
      <c r="N7" s="105"/>
      <c r="O7" s="105"/>
      <c r="P7" s="105"/>
      <c r="Q7" s="105"/>
      <c r="R7" s="105"/>
      <c r="S7" s="105"/>
    </row>
    <row r="8" spans="3:19" ht="27" customHeight="1" x14ac:dyDescent="0.55000000000000004">
      <c r="C8" s="116"/>
      <c r="D8" s="114"/>
      <c r="E8" s="114"/>
      <c r="F8" s="114"/>
      <c r="G8" s="114"/>
      <c r="H8" s="118" t="s">
        <v>355</v>
      </c>
      <c r="I8" s="120">
        <f>+I10+I48+I61+I76</f>
        <v>15315951234</v>
      </c>
      <c r="J8" s="120">
        <f>+J10+J48+J61+J76</f>
        <v>14107000000</v>
      </c>
      <c r="K8" s="120">
        <f>+K10+K48+K61+K76</f>
        <v>6316504634</v>
      </c>
      <c r="L8" s="172"/>
      <c r="M8" s="185"/>
      <c r="N8" s="121">
        <f>+K8-4001082220</f>
        <v>2315422414</v>
      </c>
      <c r="O8" s="105"/>
      <c r="P8" s="105"/>
      <c r="Q8" s="105"/>
      <c r="R8" s="105"/>
      <c r="S8" s="105"/>
    </row>
    <row r="9" spans="3:19" x14ac:dyDescent="0.25">
      <c r="C9" s="116"/>
      <c r="D9" s="114"/>
      <c r="E9" s="114"/>
      <c r="F9" s="114"/>
      <c r="G9" s="114"/>
      <c r="H9" s="115"/>
      <c r="I9" s="114"/>
      <c r="J9" s="114"/>
      <c r="K9" s="114"/>
      <c r="L9" s="173"/>
      <c r="M9" s="186"/>
      <c r="N9" s="105"/>
      <c r="O9" s="105"/>
      <c r="P9" s="105"/>
      <c r="Q9" s="105"/>
      <c r="R9" s="105"/>
      <c r="S9" s="105"/>
    </row>
    <row r="10" spans="3:19" ht="18" x14ac:dyDescent="0.25">
      <c r="C10" s="122" t="s">
        <v>356</v>
      </c>
      <c r="D10" s="123"/>
      <c r="E10" s="123"/>
      <c r="F10" s="123"/>
      <c r="G10" s="123"/>
      <c r="H10" s="123"/>
      <c r="I10" s="124">
        <f>+I13+I31+I41</f>
        <v>2467389574</v>
      </c>
      <c r="J10" s="124">
        <f>+J13+J31+J41</f>
        <v>3533000000</v>
      </c>
      <c r="K10" s="124">
        <f>+K13+K31+K41</f>
        <v>3937250000</v>
      </c>
      <c r="L10" s="174"/>
      <c r="M10" s="187"/>
      <c r="N10" s="121">
        <f>+M13+M41</f>
        <v>0</v>
      </c>
      <c r="O10" s="105"/>
      <c r="P10" s="105"/>
      <c r="Q10" s="105"/>
      <c r="R10" s="105"/>
    </row>
    <row r="11" spans="3:19" x14ac:dyDescent="0.25">
      <c r="C11" s="116"/>
      <c r="D11" s="116" t="s">
        <v>357</v>
      </c>
      <c r="E11" s="116"/>
      <c r="F11" s="114"/>
      <c r="G11" s="114"/>
      <c r="H11" s="116"/>
      <c r="I11" s="125"/>
      <c r="J11" s="125"/>
      <c r="K11" s="125"/>
      <c r="L11" s="175"/>
      <c r="M11" s="188"/>
      <c r="N11" s="105"/>
      <c r="O11" s="105"/>
      <c r="P11" s="105"/>
      <c r="Q11" s="105"/>
      <c r="R11" s="105"/>
    </row>
    <row r="12" spans="3:19" x14ac:dyDescent="0.25">
      <c r="C12" s="116"/>
      <c r="D12" s="116"/>
      <c r="E12" s="116"/>
      <c r="F12" s="116"/>
      <c r="G12" s="116"/>
      <c r="H12" s="116"/>
      <c r="I12" s="125"/>
      <c r="J12" s="125"/>
      <c r="K12" s="125"/>
      <c r="L12" s="175"/>
      <c r="M12" s="188"/>
      <c r="N12" s="105"/>
      <c r="O12" s="105"/>
      <c r="P12" s="105"/>
      <c r="Q12" s="105"/>
      <c r="R12" s="105"/>
    </row>
    <row r="13" spans="3:19" x14ac:dyDescent="0.25">
      <c r="C13" s="126">
        <v>1</v>
      </c>
      <c r="D13" s="116" t="s">
        <v>358</v>
      </c>
      <c r="E13" s="116"/>
      <c r="F13" s="116"/>
      <c r="G13" s="127"/>
      <c r="H13" s="127"/>
      <c r="I13" s="128">
        <f>SUM(I14:I26)</f>
        <v>1343663688</v>
      </c>
      <c r="J13" s="128">
        <f>SUM(J14:J29)</f>
        <v>2223000000</v>
      </c>
      <c r="K13" s="128">
        <f>SUM(K14:K29)</f>
        <v>2256250000</v>
      </c>
      <c r="L13" s="176"/>
      <c r="M13" s="189"/>
      <c r="N13" s="121">
        <f>SUM(M14:M39)</f>
        <v>0</v>
      </c>
      <c r="O13" s="105"/>
      <c r="P13" s="105"/>
      <c r="Q13" s="105"/>
      <c r="R13" s="105"/>
    </row>
    <row r="14" spans="3:19" x14ac:dyDescent="0.25">
      <c r="C14" s="116"/>
      <c r="D14" s="116" t="s">
        <v>404</v>
      </c>
      <c r="E14" s="116" t="s">
        <v>359</v>
      </c>
      <c r="F14" s="357" t="s">
        <v>360</v>
      </c>
      <c r="G14" s="114">
        <v>1</v>
      </c>
      <c r="H14" s="116" t="s">
        <v>361</v>
      </c>
      <c r="I14" s="130">
        <v>9285000</v>
      </c>
      <c r="J14" s="119">
        <v>18000000</v>
      </c>
      <c r="K14" s="119">
        <v>18000000</v>
      </c>
      <c r="L14" s="177"/>
      <c r="M14" s="190"/>
      <c r="N14" s="105"/>
      <c r="O14" s="105"/>
      <c r="P14" s="105"/>
      <c r="Q14" s="105"/>
      <c r="R14" s="105"/>
    </row>
    <row r="15" spans="3:19" x14ac:dyDescent="0.25">
      <c r="C15" s="116"/>
      <c r="D15" s="131" t="s">
        <v>405</v>
      </c>
      <c r="E15" s="131" t="s">
        <v>362</v>
      </c>
      <c r="F15" s="357"/>
      <c r="G15" s="114">
        <v>2</v>
      </c>
      <c r="H15" s="132" t="s">
        <v>363</v>
      </c>
      <c r="I15" s="133">
        <v>200000000</v>
      </c>
      <c r="J15" s="119">
        <v>303000000</v>
      </c>
      <c r="K15" s="119">
        <v>274450000</v>
      </c>
      <c r="L15" s="177"/>
      <c r="M15" s="190"/>
      <c r="N15" s="105"/>
      <c r="O15" s="105"/>
      <c r="P15" s="105"/>
      <c r="Q15" s="105"/>
      <c r="R15" s="105"/>
    </row>
    <row r="16" spans="3:19" x14ac:dyDescent="0.25">
      <c r="C16" s="116"/>
      <c r="D16" s="131"/>
      <c r="E16" s="131"/>
      <c r="F16" s="114"/>
      <c r="G16" s="114">
        <v>3</v>
      </c>
      <c r="H16" s="116" t="s">
        <v>406</v>
      </c>
      <c r="I16" s="133">
        <v>28000000</v>
      </c>
      <c r="J16" s="119"/>
      <c r="K16" s="119"/>
      <c r="L16" s="177"/>
      <c r="M16" s="190"/>
      <c r="N16" s="105"/>
      <c r="O16" s="105"/>
      <c r="P16" s="105"/>
      <c r="Q16" s="105"/>
      <c r="R16" s="105"/>
    </row>
    <row r="17" spans="3:19" ht="28.5" x14ac:dyDescent="0.25">
      <c r="C17" s="116"/>
      <c r="D17" s="131"/>
      <c r="E17" s="131"/>
      <c r="F17" s="114"/>
      <c r="G17" s="114">
        <v>4</v>
      </c>
      <c r="H17" s="134" t="s">
        <v>367</v>
      </c>
      <c r="I17" s="135">
        <v>15300000</v>
      </c>
      <c r="J17" s="119">
        <v>18000000</v>
      </c>
      <c r="K17" s="119">
        <v>18000000</v>
      </c>
      <c r="L17" s="177"/>
      <c r="M17" s="190"/>
      <c r="N17" s="105"/>
      <c r="O17" s="105"/>
      <c r="P17" s="105"/>
      <c r="Q17" s="105"/>
      <c r="R17" s="105"/>
    </row>
    <row r="18" spans="3:19" x14ac:dyDescent="0.25">
      <c r="C18" s="116"/>
      <c r="D18" s="131"/>
      <c r="E18" s="131"/>
      <c r="F18" s="114"/>
      <c r="G18" s="114">
        <v>5</v>
      </c>
      <c r="H18" s="134" t="s">
        <v>368</v>
      </c>
      <c r="I18" s="130">
        <v>30000000</v>
      </c>
      <c r="J18" s="119">
        <v>42000000</v>
      </c>
      <c r="K18" s="119">
        <v>40000000</v>
      </c>
      <c r="L18" s="177"/>
      <c r="M18" s="190"/>
      <c r="N18" s="105"/>
      <c r="O18" s="105"/>
      <c r="P18" s="105"/>
      <c r="Q18" s="105"/>
      <c r="R18" s="105"/>
    </row>
    <row r="19" spans="3:19" x14ac:dyDescent="0.25">
      <c r="C19" s="116"/>
      <c r="D19" s="131"/>
      <c r="E19" s="131"/>
      <c r="F19" s="114"/>
      <c r="G19" s="114">
        <v>6</v>
      </c>
      <c r="H19" s="116" t="s">
        <v>372</v>
      </c>
      <c r="I19" s="130">
        <v>45000000</v>
      </c>
      <c r="J19" s="119">
        <v>164000000</v>
      </c>
      <c r="K19" s="119">
        <v>164000000</v>
      </c>
      <c r="L19" s="177"/>
      <c r="M19" s="190"/>
      <c r="N19" s="105"/>
      <c r="O19" s="105"/>
      <c r="P19" s="105"/>
      <c r="Q19" s="105"/>
      <c r="R19" s="105"/>
    </row>
    <row r="20" spans="3:19" x14ac:dyDescent="0.25">
      <c r="C20" s="116"/>
      <c r="D20" s="131"/>
      <c r="E20" s="131"/>
      <c r="F20" s="114"/>
      <c r="G20" s="114">
        <v>7</v>
      </c>
      <c r="H20" s="116" t="s">
        <v>407</v>
      </c>
      <c r="I20" s="130">
        <v>8000000</v>
      </c>
      <c r="J20" s="119">
        <v>8000000</v>
      </c>
      <c r="K20" s="119">
        <v>8000000</v>
      </c>
      <c r="L20" s="177"/>
      <c r="M20" s="190"/>
      <c r="N20" s="105"/>
      <c r="O20" s="105"/>
      <c r="P20" s="105"/>
      <c r="Q20" s="105"/>
      <c r="R20" s="105"/>
    </row>
    <row r="21" spans="3:19" ht="15" customHeight="1" x14ac:dyDescent="0.25">
      <c r="C21" s="116"/>
      <c r="D21" s="116"/>
      <c r="E21" s="116"/>
      <c r="F21" s="116"/>
      <c r="G21" s="115">
        <v>8</v>
      </c>
      <c r="H21" s="116" t="s">
        <v>364</v>
      </c>
      <c r="I21" s="130">
        <v>151285744</v>
      </c>
      <c r="J21" s="119">
        <v>723000000</v>
      </c>
      <c r="K21" s="119">
        <v>837800000</v>
      </c>
      <c r="L21" s="177"/>
      <c r="M21" s="190"/>
      <c r="N21" s="105"/>
      <c r="O21" s="105"/>
      <c r="P21" s="105"/>
      <c r="Q21" s="105"/>
      <c r="R21" s="105"/>
    </row>
    <row r="22" spans="3:19" x14ac:dyDescent="0.25">
      <c r="C22" s="116"/>
      <c r="D22" s="116"/>
      <c r="E22" s="116"/>
      <c r="F22" s="116"/>
      <c r="G22" s="115">
        <v>9</v>
      </c>
      <c r="H22" s="116" t="s">
        <v>408</v>
      </c>
      <c r="I22" s="130">
        <v>219345987</v>
      </c>
      <c r="J22" s="119"/>
      <c r="K22" s="119"/>
      <c r="L22" s="177"/>
      <c r="M22" s="190"/>
      <c r="N22" s="105"/>
      <c r="O22" s="105"/>
      <c r="P22" s="105"/>
      <c r="Q22" s="105"/>
      <c r="R22" s="105"/>
    </row>
    <row r="23" spans="3:19" x14ac:dyDescent="0.25">
      <c r="C23" s="116"/>
      <c r="D23" s="116"/>
      <c r="E23" s="116"/>
      <c r="F23" s="116"/>
      <c r="G23" s="115">
        <v>10</v>
      </c>
      <c r="H23" s="116" t="s">
        <v>371</v>
      </c>
      <c r="I23" s="130">
        <v>282446957</v>
      </c>
      <c r="J23" s="119"/>
      <c r="K23" s="119"/>
      <c r="L23" s="177"/>
      <c r="M23" s="190"/>
      <c r="N23" s="105"/>
      <c r="O23" s="105"/>
      <c r="P23" s="105"/>
      <c r="Q23" s="105"/>
      <c r="R23" s="105"/>
      <c r="S23" s="105"/>
    </row>
    <row r="24" spans="3:19" x14ac:dyDescent="0.25">
      <c r="C24" s="116"/>
      <c r="D24" s="116"/>
      <c r="E24" s="116"/>
      <c r="F24" s="116"/>
      <c r="G24" s="115">
        <v>11</v>
      </c>
      <c r="H24" s="136" t="s">
        <v>375</v>
      </c>
      <c r="I24" s="130">
        <v>295000000</v>
      </c>
      <c r="J24" s="119">
        <v>425000000</v>
      </c>
      <c r="K24" s="119">
        <v>425000000</v>
      </c>
      <c r="L24" s="177"/>
      <c r="M24" s="190"/>
      <c r="N24" s="105"/>
      <c r="O24" s="105"/>
      <c r="P24" s="105"/>
      <c r="Q24" s="105"/>
      <c r="R24" s="105"/>
      <c r="S24" s="105"/>
    </row>
    <row r="25" spans="3:19" x14ac:dyDescent="0.25">
      <c r="C25" s="116"/>
      <c r="D25" s="116"/>
      <c r="E25" s="116"/>
      <c r="F25" s="116"/>
      <c r="G25" s="115">
        <v>12</v>
      </c>
      <c r="H25" s="136" t="s">
        <v>376</v>
      </c>
      <c r="I25" s="130">
        <v>15000000</v>
      </c>
      <c r="J25" s="119">
        <v>36000000</v>
      </c>
      <c r="K25" s="119">
        <v>36000000</v>
      </c>
      <c r="L25" s="177"/>
      <c r="M25" s="190"/>
      <c r="N25" s="105"/>
      <c r="O25" s="105"/>
      <c r="P25" s="105"/>
      <c r="Q25" s="105"/>
      <c r="R25" s="105"/>
      <c r="S25" s="105"/>
    </row>
    <row r="26" spans="3:19" x14ac:dyDescent="0.25">
      <c r="C26" s="116"/>
      <c r="D26" s="116"/>
      <c r="E26" s="116"/>
      <c r="F26" s="116"/>
      <c r="G26" s="115">
        <v>13</v>
      </c>
      <c r="H26" s="136" t="s">
        <v>378</v>
      </c>
      <c r="I26" s="130">
        <v>45000000</v>
      </c>
      <c r="J26" s="119">
        <v>49000000</v>
      </c>
      <c r="K26" s="119">
        <v>45000000</v>
      </c>
      <c r="L26" s="177"/>
      <c r="M26" s="190"/>
      <c r="N26" s="105"/>
      <c r="O26" s="105"/>
      <c r="P26" s="105"/>
      <c r="Q26" s="105"/>
      <c r="R26" s="105"/>
      <c r="S26" s="105"/>
    </row>
    <row r="27" spans="3:19" x14ac:dyDescent="0.25">
      <c r="C27" s="116"/>
      <c r="D27" s="116"/>
      <c r="E27" s="116"/>
      <c r="F27" s="116"/>
      <c r="G27" s="115">
        <v>14</v>
      </c>
      <c r="H27" s="116" t="s">
        <v>435</v>
      </c>
      <c r="I27" s="130">
        <v>0</v>
      </c>
      <c r="J27" s="119">
        <v>176000000</v>
      </c>
      <c r="K27" s="119">
        <v>150000000</v>
      </c>
      <c r="L27" s="177"/>
      <c r="M27" s="190"/>
      <c r="N27" s="105"/>
      <c r="O27" s="105"/>
      <c r="P27" s="105"/>
      <c r="Q27" s="105"/>
      <c r="R27" s="105"/>
      <c r="S27" s="105"/>
    </row>
    <row r="28" spans="3:19" x14ac:dyDescent="0.25">
      <c r="C28" s="116"/>
      <c r="D28" s="116"/>
      <c r="E28" s="116"/>
      <c r="F28" s="116"/>
      <c r="G28" s="115">
        <v>15</v>
      </c>
      <c r="H28" s="116" t="s">
        <v>436</v>
      </c>
      <c r="I28" s="130"/>
      <c r="J28" s="119">
        <v>140000000</v>
      </c>
      <c r="K28" s="119">
        <v>125000000</v>
      </c>
      <c r="L28" s="177"/>
      <c r="M28" s="190"/>
      <c r="N28" s="105"/>
      <c r="O28" s="105"/>
      <c r="P28" s="105"/>
      <c r="Q28" s="105"/>
      <c r="R28" s="105"/>
      <c r="S28" s="105"/>
    </row>
    <row r="29" spans="3:19" x14ac:dyDescent="0.25">
      <c r="C29" s="116"/>
      <c r="D29" s="116"/>
      <c r="E29" s="116"/>
      <c r="F29" s="116"/>
      <c r="G29" s="115">
        <v>16</v>
      </c>
      <c r="H29" s="116" t="s">
        <v>437</v>
      </c>
      <c r="I29" s="130"/>
      <c r="J29" s="119">
        <v>121000000</v>
      </c>
      <c r="K29" s="119">
        <v>115000000</v>
      </c>
      <c r="L29" s="177"/>
      <c r="M29" s="190"/>
      <c r="N29" s="105"/>
      <c r="O29" s="105"/>
      <c r="P29" s="105"/>
      <c r="Q29" s="105"/>
      <c r="R29" s="105"/>
      <c r="S29" s="105"/>
    </row>
    <row r="30" spans="3:19" x14ac:dyDescent="0.25">
      <c r="C30" s="116"/>
      <c r="D30" s="116"/>
      <c r="E30" s="116"/>
      <c r="F30" s="116"/>
      <c r="G30" s="115"/>
      <c r="H30" s="116"/>
      <c r="I30" s="130"/>
      <c r="J30" s="119"/>
      <c r="K30" s="119"/>
      <c r="L30" s="177"/>
      <c r="M30" s="190"/>
      <c r="N30" s="105"/>
      <c r="O30" s="105"/>
      <c r="P30" s="105"/>
      <c r="Q30" s="105"/>
      <c r="R30" s="105"/>
      <c r="S30" s="105"/>
    </row>
    <row r="31" spans="3:19" x14ac:dyDescent="0.25">
      <c r="C31" s="126">
        <v>1</v>
      </c>
      <c r="D31" s="116" t="s">
        <v>358</v>
      </c>
      <c r="E31" s="116"/>
      <c r="F31" s="116"/>
      <c r="G31" s="127"/>
      <c r="H31" s="127"/>
      <c r="I31" s="128">
        <f>SUM(I32:I39)</f>
        <v>610689956</v>
      </c>
      <c r="J31" s="128">
        <f>SUM(J32:J39)</f>
        <v>696000000</v>
      </c>
      <c r="K31" s="128">
        <f>SUM(K32:K39)</f>
        <v>1008000000</v>
      </c>
      <c r="L31" s="176"/>
      <c r="M31" s="189"/>
      <c r="N31" s="121">
        <f>SUM(M32:M57)</f>
        <v>0</v>
      </c>
      <c r="O31" s="105"/>
      <c r="P31" s="105"/>
      <c r="Q31" s="105"/>
      <c r="R31" s="105"/>
      <c r="S31" s="105"/>
    </row>
    <row r="32" spans="3:19" x14ac:dyDescent="0.25">
      <c r="C32" s="116"/>
      <c r="D32" s="116" t="s">
        <v>409</v>
      </c>
      <c r="E32" s="116" t="s">
        <v>359</v>
      </c>
      <c r="F32" s="357" t="s">
        <v>360</v>
      </c>
      <c r="G32" s="114">
        <v>17</v>
      </c>
      <c r="H32" s="116" t="s">
        <v>365</v>
      </c>
      <c r="I32" s="130">
        <v>44909156</v>
      </c>
      <c r="J32" s="119">
        <v>55000000</v>
      </c>
      <c r="K32" s="119">
        <v>55000000</v>
      </c>
      <c r="L32" s="177"/>
      <c r="M32" s="190"/>
      <c r="N32" s="105"/>
      <c r="O32" s="105"/>
      <c r="P32" s="105"/>
      <c r="Q32" s="105"/>
      <c r="R32" s="105"/>
      <c r="S32" s="105"/>
    </row>
    <row r="33" spans="3:19" x14ac:dyDescent="0.25">
      <c r="C33" s="116"/>
      <c r="D33" s="131" t="s">
        <v>410</v>
      </c>
      <c r="E33" s="131" t="s">
        <v>362</v>
      </c>
      <c r="F33" s="357"/>
      <c r="G33" s="114">
        <v>18</v>
      </c>
      <c r="H33" s="116" t="s">
        <v>366</v>
      </c>
      <c r="I33" s="130">
        <v>47000000</v>
      </c>
      <c r="J33" s="119">
        <v>51000000</v>
      </c>
      <c r="K33" s="119">
        <v>75000000</v>
      </c>
      <c r="L33" s="177"/>
      <c r="M33" s="190"/>
      <c r="N33" s="105"/>
      <c r="O33" s="105"/>
      <c r="P33" s="105"/>
      <c r="Q33" s="105"/>
      <c r="R33" s="105"/>
      <c r="S33" s="105"/>
    </row>
    <row r="34" spans="3:19" x14ac:dyDescent="0.25">
      <c r="C34" s="116"/>
      <c r="D34" s="116"/>
      <c r="E34" s="116"/>
      <c r="F34" s="116"/>
      <c r="G34" s="115">
        <v>19</v>
      </c>
      <c r="H34" s="134" t="s">
        <v>370</v>
      </c>
      <c r="I34" s="135">
        <v>352280800</v>
      </c>
      <c r="J34" s="119">
        <v>390000000</v>
      </c>
      <c r="K34" s="119">
        <v>450000000</v>
      </c>
      <c r="L34" s="177"/>
      <c r="M34" s="190"/>
      <c r="N34" s="105"/>
      <c r="O34" s="105"/>
      <c r="P34" s="105"/>
      <c r="Q34" s="105"/>
      <c r="R34" s="105"/>
      <c r="S34" s="105"/>
    </row>
    <row r="35" spans="3:19" x14ac:dyDescent="0.25">
      <c r="C35" s="116"/>
      <c r="D35" s="116"/>
      <c r="E35" s="116"/>
      <c r="F35" s="116"/>
      <c r="G35" s="115">
        <v>20</v>
      </c>
      <c r="H35" s="116" t="s">
        <v>369</v>
      </c>
      <c r="I35" s="130">
        <v>39000000</v>
      </c>
      <c r="J35" s="119">
        <v>42000000</v>
      </c>
      <c r="K35" s="119">
        <v>75000000</v>
      </c>
      <c r="L35" s="177"/>
      <c r="M35" s="190"/>
      <c r="N35" s="105"/>
      <c r="O35" s="105"/>
      <c r="P35" s="105"/>
      <c r="Q35" s="105"/>
      <c r="R35" s="105"/>
      <c r="S35" s="105"/>
    </row>
    <row r="36" spans="3:19" x14ac:dyDescent="0.25">
      <c r="C36" s="116"/>
      <c r="D36" s="116"/>
      <c r="E36" s="116"/>
      <c r="F36" s="116"/>
      <c r="G36" s="115">
        <v>21</v>
      </c>
      <c r="H36" s="116" t="s">
        <v>373</v>
      </c>
      <c r="I36" s="130">
        <v>7500000</v>
      </c>
      <c r="J36" s="119">
        <v>24000000</v>
      </c>
      <c r="K36" s="119">
        <v>24000000</v>
      </c>
      <c r="L36" s="177"/>
      <c r="M36" s="190"/>
      <c r="N36" s="105"/>
      <c r="O36" s="105"/>
      <c r="P36" s="105"/>
      <c r="Q36" s="105"/>
      <c r="R36" s="105"/>
      <c r="S36" s="105"/>
    </row>
    <row r="37" spans="3:19" x14ac:dyDescent="0.25">
      <c r="C37" s="116"/>
      <c r="D37" s="116"/>
      <c r="E37" s="116"/>
      <c r="F37" s="116"/>
      <c r="G37" s="115">
        <v>22</v>
      </c>
      <c r="H37" s="134" t="s">
        <v>374</v>
      </c>
      <c r="I37" s="130">
        <v>50000000</v>
      </c>
      <c r="J37" s="119">
        <v>79000000</v>
      </c>
      <c r="K37" s="119">
        <v>279000000</v>
      </c>
      <c r="L37" s="177"/>
      <c r="M37" s="190"/>
      <c r="N37" s="105"/>
      <c r="O37" s="105"/>
      <c r="P37" s="105"/>
      <c r="Q37" s="105"/>
      <c r="R37" s="105"/>
      <c r="S37" s="105"/>
    </row>
    <row r="38" spans="3:19" x14ac:dyDescent="0.25">
      <c r="C38" s="116"/>
      <c r="D38" s="116"/>
      <c r="E38" s="116"/>
      <c r="F38" s="116"/>
      <c r="G38" s="115">
        <v>23</v>
      </c>
      <c r="H38" s="136" t="s">
        <v>377</v>
      </c>
      <c r="I38" s="130">
        <v>25000000</v>
      </c>
      <c r="J38" s="119"/>
      <c r="K38" s="119"/>
      <c r="L38" s="177"/>
      <c r="M38" s="190"/>
      <c r="N38" s="105"/>
      <c r="O38" s="105"/>
      <c r="P38" s="105"/>
      <c r="Q38" s="105"/>
      <c r="R38" s="105"/>
      <c r="S38" s="105"/>
    </row>
    <row r="39" spans="3:19" x14ac:dyDescent="0.25">
      <c r="C39" s="116"/>
      <c r="D39" s="116"/>
      <c r="E39" s="116"/>
      <c r="F39" s="116"/>
      <c r="G39" s="115">
        <v>24</v>
      </c>
      <c r="H39" s="136" t="s">
        <v>379</v>
      </c>
      <c r="I39" s="130">
        <v>45000000</v>
      </c>
      <c r="J39" s="119">
        <v>55000000</v>
      </c>
      <c r="K39" s="119">
        <v>50000000</v>
      </c>
      <c r="L39" s="177"/>
      <c r="M39" s="190"/>
      <c r="N39" s="105"/>
      <c r="O39" s="105"/>
      <c r="P39" s="105"/>
      <c r="Q39" s="105"/>
      <c r="R39" s="105"/>
      <c r="S39" s="105"/>
    </row>
    <row r="40" spans="3:19" x14ac:dyDescent="0.25">
      <c r="C40" s="116"/>
      <c r="D40" s="116"/>
      <c r="E40" s="116"/>
      <c r="F40" s="116"/>
      <c r="G40" s="115"/>
      <c r="H40" s="139"/>
      <c r="I40" s="130"/>
      <c r="J40" s="130"/>
      <c r="K40" s="130"/>
      <c r="L40" s="177"/>
      <c r="M40" s="191"/>
      <c r="N40" s="105"/>
      <c r="O40" s="105"/>
      <c r="P40" s="105"/>
      <c r="Q40" s="105"/>
      <c r="R40" s="105"/>
      <c r="S40" s="105"/>
    </row>
    <row r="41" spans="3:19" x14ac:dyDescent="0.25">
      <c r="C41" s="116">
        <v>2</v>
      </c>
      <c r="D41" s="116" t="s">
        <v>358</v>
      </c>
      <c r="E41" s="116"/>
      <c r="F41" s="116"/>
      <c r="G41" s="140"/>
      <c r="H41" s="141"/>
      <c r="I41" s="128">
        <f>SUM(I42:I46)</f>
        <v>513035930</v>
      </c>
      <c r="J41" s="128">
        <f>SUM(J42:J46)</f>
        <v>614000000</v>
      </c>
      <c r="K41" s="128">
        <f>SUM(K42:K46)</f>
        <v>673000000</v>
      </c>
      <c r="L41" s="176"/>
      <c r="M41" s="189"/>
      <c r="N41" s="121">
        <f>SUM(M43:M46)</f>
        <v>0</v>
      </c>
      <c r="O41" s="105"/>
      <c r="P41" s="105"/>
      <c r="Q41" s="105"/>
      <c r="R41" s="105"/>
      <c r="S41" s="105"/>
    </row>
    <row r="42" spans="3:19" ht="28.5" x14ac:dyDescent="0.25">
      <c r="C42" s="116"/>
      <c r="D42" s="116" t="s">
        <v>411</v>
      </c>
      <c r="E42" s="116"/>
      <c r="F42" s="116"/>
      <c r="G42" s="115">
        <v>25</v>
      </c>
      <c r="H42" s="139" t="s">
        <v>380</v>
      </c>
      <c r="I42" s="159">
        <v>43367500</v>
      </c>
      <c r="J42" s="159">
        <v>97000000</v>
      </c>
      <c r="K42" s="159">
        <v>125000000</v>
      </c>
      <c r="L42" s="177"/>
      <c r="M42" s="192"/>
      <c r="N42" s="121"/>
      <c r="O42" s="105"/>
      <c r="P42" s="105"/>
      <c r="Q42" s="105"/>
      <c r="R42" s="105"/>
      <c r="S42" s="105"/>
    </row>
    <row r="43" spans="3:19" ht="33" customHeight="1" x14ac:dyDescent="0.25">
      <c r="C43" s="116"/>
      <c r="D43" s="116" t="s">
        <v>412</v>
      </c>
      <c r="E43" s="116"/>
      <c r="F43" s="116"/>
      <c r="G43" s="115">
        <v>26</v>
      </c>
      <c r="H43" s="139" t="s">
        <v>381</v>
      </c>
      <c r="I43" s="130">
        <v>11600800</v>
      </c>
      <c r="J43" s="119">
        <v>10000000</v>
      </c>
      <c r="K43" s="119">
        <v>11000000</v>
      </c>
      <c r="L43" s="177"/>
      <c r="M43" s="190"/>
      <c r="N43" s="105"/>
      <c r="O43" s="105"/>
      <c r="P43" s="105"/>
      <c r="Q43" s="105"/>
      <c r="R43" s="105"/>
      <c r="S43" s="105"/>
    </row>
    <row r="44" spans="3:19" x14ac:dyDescent="0.25">
      <c r="C44" s="116"/>
      <c r="E44" s="116"/>
      <c r="F44" s="116"/>
      <c r="G44" s="115">
        <v>27</v>
      </c>
      <c r="H44" s="139" t="s">
        <v>382</v>
      </c>
      <c r="I44" s="130">
        <v>14483730</v>
      </c>
      <c r="J44" s="119">
        <v>12000000</v>
      </c>
      <c r="K44" s="119">
        <v>12000000</v>
      </c>
      <c r="L44" s="177"/>
      <c r="M44" s="190"/>
      <c r="N44" s="105"/>
      <c r="O44" s="105"/>
      <c r="P44" s="105"/>
      <c r="Q44" s="105"/>
      <c r="R44" s="105"/>
      <c r="S44" s="105"/>
    </row>
    <row r="45" spans="3:19" x14ac:dyDescent="0.25">
      <c r="C45" s="116"/>
      <c r="D45" s="116"/>
      <c r="E45" s="116"/>
      <c r="F45" s="116"/>
      <c r="G45" s="115">
        <v>28</v>
      </c>
      <c r="H45" s="139" t="s">
        <v>383</v>
      </c>
      <c r="I45" s="130">
        <v>242000000</v>
      </c>
      <c r="J45" s="119">
        <v>240000000</v>
      </c>
      <c r="K45" s="119">
        <v>200000000</v>
      </c>
      <c r="L45" s="177"/>
      <c r="M45" s="190"/>
      <c r="N45" s="105"/>
      <c r="O45" s="105"/>
      <c r="P45" s="105"/>
      <c r="Q45" s="105"/>
      <c r="R45" s="105"/>
      <c r="S45" s="105"/>
    </row>
    <row r="46" spans="3:19" x14ac:dyDescent="0.25">
      <c r="C46" s="116"/>
      <c r="D46" s="116"/>
      <c r="E46" s="116"/>
      <c r="F46" s="116"/>
      <c r="G46" s="115">
        <v>29</v>
      </c>
      <c r="H46" s="139" t="s">
        <v>384</v>
      </c>
      <c r="I46" s="130">
        <v>201583900</v>
      </c>
      <c r="J46" s="119">
        <v>255000000</v>
      </c>
      <c r="K46" s="119">
        <v>325000000</v>
      </c>
      <c r="L46" s="177"/>
      <c r="M46" s="190"/>
      <c r="N46" s="105"/>
      <c r="O46" s="105"/>
      <c r="P46" s="105"/>
      <c r="Q46" s="105"/>
      <c r="R46" s="105"/>
      <c r="S46" s="105"/>
    </row>
    <row r="47" spans="3:19" x14ac:dyDescent="0.25">
      <c r="C47" s="116"/>
      <c r="D47" s="116"/>
      <c r="E47" s="116"/>
      <c r="F47" s="116"/>
      <c r="G47" s="116"/>
      <c r="H47" s="142"/>
      <c r="I47" s="130"/>
      <c r="J47" s="126"/>
      <c r="K47" s="126"/>
      <c r="L47" s="178"/>
      <c r="M47" s="191"/>
      <c r="N47" s="105"/>
      <c r="O47" s="105"/>
      <c r="P47" s="105"/>
      <c r="Q47" s="105"/>
      <c r="R47" s="105"/>
      <c r="S47" s="105"/>
    </row>
    <row r="48" spans="3:19" ht="18" x14ac:dyDescent="0.25">
      <c r="C48" s="122" t="s">
        <v>448</v>
      </c>
      <c r="D48" s="123"/>
      <c r="E48" s="123"/>
      <c r="F48" s="123"/>
      <c r="G48" s="123"/>
      <c r="H48" s="123"/>
      <c r="I48" s="124">
        <f>+I51+I56</f>
        <v>7810765200</v>
      </c>
      <c r="J48" s="124">
        <f>+J51+J56</f>
        <v>935000000</v>
      </c>
      <c r="K48" s="124">
        <f>+K51+K56</f>
        <v>235000000</v>
      </c>
      <c r="L48" s="174"/>
      <c r="M48" s="187"/>
      <c r="N48" s="105"/>
      <c r="O48" s="105"/>
      <c r="P48" s="105"/>
      <c r="Q48" s="105"/>
      <c r="R48" s="105"/>
      <c r="S48" s="105"/>
    </row>
    <row r="49" spans="3:19" x14ac:dyDescent="0.25">
      <c r="C49" s="116"/>
      <c r="D49" s="116"/>
      <c r="E49" s="116"/>
      <c r="F49" s="114"/>
      <c r="G49" s="114"/>
      <c r="H49" s="116"/>
      <c r="I49" s="125"/>
      <c r="J49" s="125"/>
      <c r="K49" s="125"/>
      <c r="L49" s="175"/>
      <c r="M49" s="188"/>
      <c r="N49" s="105"/>
      <c r="O49" s="105"/>
      <c r="P49" s="105"/>
      <c r="Q49" s="105"/>
      <c r="R49" s="105"/>
      <c r="S49" s="105"/>
    </row>
    <row r="50" spans="3:19" x14ac:dyDescent="0.25">
      <c r="C50" s="116"/>
      <c r="D50" s="116"/>
      <c r="E50" s="116"/>
      <c r="F50" s="116"/>
      <c r="G50" s="116"/>
      <c r="H50" s="142"/>
      <c r="I50" s="130"/>
      <c r="J50" s="130"/>
      <c r="K50" s="130"/>
      <c r="L50" s="178"/>
      <c r="M50" s="191"/>
      <c r="N50" s="105"/>
      <c r="O50" s="105"/>
      <c r="P50" s="105"/>
      <c r="Q50" s="105"/>
      <c r="R50" s="105"/>
      <c r="S50" s="105"/>
    </row>
    <row r="51" spans="3:19" x14ac:dyDescent="0.25">
      <c r="C51" s="126">
        <v>1</v>
      </c>
      <c r="D51" s="116" t="s">
        <v>358</v>
      </c>
      <c r="E51" s="116"/>
      <c r="F51" s="116"/>
      <c r="G51" s="127"/>
      <c r="H51" s="143"/>
      <c r="I51" s="144">
        <f>SUM(I52:I54)</f>
        <v>7492599900</v>
      </c>
      <c r="J51" s="144">
        <f>SUM(J52:J54)</f>
        <v>267000000</v>
      </c>
      <c r="K51" s="144">
        <f>SUM(K52:K54)</f>
        <v>100000000</v>
      </c>
      <c r="L51" s="176"/>
      <c r="M51" s="193"/>
      <c r="N51" s="121">
        <f>SUM(M52:M53)</f>
        <v>0</v>
      </c>
      <c r="O51" s="105"/>
      <c r="P51" s="105"/>
      <c r="Q51" s="105"/>
      <c r="R51" s="105"/>
      <c r="S51" s="105"/>
    </row>
    <row r="52" spans="3:19" ht="30" customHeight="1" x14ac:dyDescent="0.25">
      <c r="C52" s="116"/>
      <c r="D52" s="104" t="s">
        <v>425</v>
      </c>
      <c r="E52" s="116" t="s">
        <v>386</v>
      </c>
      <c r="F52" s="145" t="s">
        <v>360</v>
      </c>
      <c r="G52" s="114">
        <v>30</v>
      </c>
      <c r="H52" s="139" t="s">
        <v>439</v>
      </c>
      <c r="I52" s="130">
        <v>95363300</v>
      </c>
      <c r="J52" s="119">
        <v>267000000</v>
      </c>
      <c r="K52" s="119">
        <v>100000000</v>
      </c>
      <c r="L52" s="177"/>
      <c r="M52" s="190"/>
      <c r="N52" s="105"/>
      <c r="O52" s="105"/>
      <c r="P52" s="105"/>
      <c r="Q52" s="105"/>
      <c r="R52" s="105"/>
      <c r="S52" s="105"/>
    </row>
    <row r="53" spans="3:19" ht="19.5" customHeight="1" x14ac:dyDescent="0.25">
      <c r="C53" s="116"/>
      <c r="D53" s="116" t="s">
        <v>387</v>
      </c>
      <c r="E53" s="116" t="s">
        <v>388</v>
      </c>
      <c r="F53" s="116"/>
      <c r="G53" s="126">
        <v>31</v>
      </c>
      <c r="H53" s="139" t="s">
        <v>427</v>
      </c>
      <c r="I53" s="130">
        <v>297790000</v>
      </c>
      <c r="J53" s="119">
        <v>0</v>
      </c>
      <c r="K53" s="119">
        <v>0</v>
      </c>
      <c r="L53" s="177"/>
      <c r="M53" s="190"/>
      <c r="N53" s="105"/>
      <c r="O53" s="105"/>
      <c r="P53" s="105"/>
      <c r="Q53" s="105"/>
      <c r="R53" s="105"/>
      <c r="S53" s="105"/>
    </row>
    <row r="54" spans="3:19" ht="19.5" customHeight="1" x14ac:dyDescent="0.25">
      <c r="C54" s="116"/>
      <c r="D54" s="116"/>
      <c r="E54" s="116"/>
      <c r="F54" s="116"/>
      <c r="G54" s="126">
        <v>32</v>
      </c>
      <c r="H54" s="139" t="s">
        <v>428</v>
      </c>
      <c r="I54" s="130">
        <v>7099446600</v>
      </c>
      <c r="J54" s="130"/>
      <c r="K54" s="130"/>
      <c r="L54" s="179"/>
      <c r="M54" s="190"/>
      <c r="N54" s="105"/>
      <c r="O54" s="105"/>
      <c r="P54" s="105"/>
      <c r="Q54" s="105"/>
      <c r="R54" s="105"/>
      <c r="S54" s="105"/>
    </row>
    <row r="55" spans="3:19" ht="19.5" customHeight="1" x14ac:dyDescent="0.25">
      <c r="C55" s="116"/>
      <c r="D55" s="116"/>
      <c r="E55" s="116"/>
      <c r="F55" s="116"/>
      <c r="G55" s="126"/>
      <c r="H55" s="139"/>
      <c r="I55" s="130"/>
      <c r="J55" s="130"/>
      <c r="K55" s="130"/>
      <c r="L55" s="179"/>
      <c r="M55" s="190"/>
      <c r="N55" s="105"/>
      <c r="O55" s="105"/>
      <c r="P55" s="105"/>
      <c r="Q55" s="105"/>
      <c r="R55" s="105"/>
      <c r="S55" s="105"/>
    </row>
    <row r="56" spans="3:19" ht="19.5" customHeight="1" x14ac:dyDescent="0.25">
      <c r="C56" s="116">
        <v>2</v>
      </c>
      <c r="D56" s="116" t="s">
        <v>358</v>
      </c>
      <c r="E56" s="116"/>
      <c r="F56" s="116"/>
      <c r="G56" s="127"/>
      <c r="H56" s="143"/>
      <c r="I56" s="144">
        <f>SUM(I57:I59)</f>
        <v>318165300</v>
      </c>
      <c r="J56" s="144">
        <f>SUM(J57:J59)</f>
        <v>668000000</v>
      </c>
      <c r="K56" s="144">
        <f>SUM(K57:K59)</f>
        <v>135000000</v>
      </c>
      <c r="L56" s="176"/>
      <c r="M56" s="193"/>
      <c r="N56" s="105"/>
      <c r="O56" s="105"/>
      <c r="P56" s="105"/>
      <c r="Q56" s="105"/>
      <c r="R56" s="105"/>
      <c r="S56" s="105"/>
    </row>
    <row r="57" spans="3:19" ht="28.5" customHeight="1" x14ac:dyDescent="0.25">
      <c r="C57" s="116"/>
      <c r="D57" s="116" t="s">
        <v>385</v>
      </c>
      <c r="E57" s="116"/>
      <c r="F57" s="116"/>
      <c r="G57" s="146">
        <v>33</v>
      </c>
      <c r="H57" s="139" t="s">
        <v>438</v>
      </c>
      <c r="I57" s="130">
        <v>95543500</v>
      </c>
      <c r="J57" s="119">
        <v>425000000</v>
      </c>
      <c r="K57" s="119">
        <v>100000000</v>
      </c>
      <c r="L57" s="177"/>
      <c r="M57" s="190"/>
      <c r="N57" s="105"/>
      <c r="O57" s="105"/>
      <c r="P57" s="105"/>
      <c r="Q57" s="105"/>
      <c r="R57" s="105"/>
      <c r="S57" s="105"/>
    </row>
    <row r="58" spans="3:19" ht="19.5" customHeight="1" x14ac:dyDescent="0.25">
      <c r="C58" s="116"/>
      <c r="D58" s="116" t="s">
        <v>389</v>
      </c>
      <c r="E58" s="116"/>
      <c r="F58" s="116"/>
      <c r="G58" s="126">
        <v>34</v>
      </c>
      <c r="H58" s="139" t="s">
        <v>426</v>
      </c>
      <c r="I58" s="130">
        <v>146021800</v>
      </c>
      <c r="J58" s="130">
        <v>243000000</v>
      </c>
      <c r="K58" s="130">
        <v>35000000</v>
      </c>
      <c r="L58" s="179" t="s">
        <v>442</v>
      </c>
      <c r="M58" s="190"/>
      <c r="N58" s="105"/>
      <c r="O58" s="105"/>
      <c r="P58" s="105"/>
      <c r="Q58" s="105"/>
      <c r="R58" s="105"/>
      <c r="S58" s="105"/>
    </row>
    <row r="59" spans="3:19" ht="29.25" customHeight="1" x14ac:dyDescent="0.25">
      <c r="C59" s="116"/>
      <c r="D59" s="116"/>
      <c r="E59" s="116"/>
      <c r="F59" s="116"/>
      <c r="G59" s="146">
        <v>35</v>
      </c>
      <c r="H59" s="139" t="s">
        <v>429</v>
      </c>
      <c r="I59" s="130">
        <v>76600000</v>
      </c>
      <c r="J59" s="119"/>
      <c r="K59" s="119">
        <v>0</v>
      </c>
      <c r="L59" s="179"/>
      <c r="M59" s="190"/>
      <c r="N59" s="105"/>
      <c r="O59" s="105"/>
      <c r="P59" s="105"/>
      <c r="Q59" s="105"/>
      <c r="R59" s="105"/>
      <c r="S59" s="105"/>
    </row>
    <row r="60" spans="3:19" x14ac:dyDescent="0.25">
      <c r="C60" s="116"/>
      <c r="D60" s="116"/>
      <c r="E60" s="116"/>
      <c r="F60" s="116"/>
      <c r="G60" s="126"/>
      <c r="H60" s="147"/>
      <c r="I60" s="130"/>
      <c r="J60" s="148"/>
      <c r="K60" s="148"/>
      <c r="L60" s="177"/>
      <c r="M60" s="191"/>
      <c r="N60" s="105"/>
      <c r="O60" s="105"/>
      <c r="P60" s="105"/>
      <c r="Q60" s="105"/>
      <c r="R60" s="105"/>
      <c r="S60" s="105"/>
    </row>
    <row r="61" spans="3:19" ht="18" x14ac:dyDescent="0.25">
      <c r="C61" s="122" t="s">
        <v>413</v>
      </c>
      <c r="D61" s="123"/>
      <c r="E61" s="123"/>
      <c r="F61" s="123"/>
      <c r="G61" s="123"/>
      <c r="H61" s="123"/>
      <c r="I61" s="124">
        <f>+I64+I70</f>
        <v>1521330400</v>
      </c>
      <c r="J61" s="124">
        <f>+J64+J70</f>
        <v>3879000000</v>
      </c>
      <c r="K61" s="124">
        <f>+K64+K70</f>
        <v>1589254634</v>
      </c>
      <c r="L61" s="174"/>
      <c r="M61" s="187"/>
      <c r="N61" s="121">
        <f>+M64+M70</f>
        <v>0</v>
      </c>
      <c r="O61" s="105"/>
      <c r="P61" s="105"/>
      <c r="Q61" s="105"/>
      <c r="R61" s="105"/>
      <c r="S61" s="105"/>
    </row>
    <row r="62" spans="3:19" ht="15" customHeight="1" x14ac:dyDescent="0.25">
      <c r="C62" s="116"/>
      <c r="D62" s="116" t="s">
        <v>390</v>
      </c>
      <c r="E62" s="116"/>
      <c r="F62" s="114" t="s">
        <v>391</v>
      </c>
      <c r="G62" s="114"/>
      <c r="H62" s="116"/>
      <c r="I62" s="125"/>
      <c r="J62" s="125"/>
      <c r="K62" s="125"/>
      <c r="L62" s="175"/>
      <c r="M62" s="188"/>
      <c r="N62" s="105"/>
      <c r="O62" s="105"/>
      <c r="P62" s="105"/>
      <c r="Q62" s="105"/>
      <c r="R62" s="105"/>
      <c r="S62" s="105"/>
    </row>
    <row r="63" spans="3:19" x14ac:dyDescent="0.25">
      <c r="C63" s="116"/>
      <c r="D63" s="116"/>
      <c r="E63" s="116"/>
      <c r="F63" s="116"/>
      <c r="G63" s="126"/>
      <c r="H63" s="147"/>
      <c r="I63" s="130"/>
      <c r="J63" s="130"/>
      <c r="K63" s="130"/>
      <c r="L63" s="177"/>
      <c r="M63" s="191"/>
      <c r="N63" s="105"/>
      <c r="O63" s="105"/>
      <c r="P63" s="105"/>
      <c r="Q63" s="105"/>
      <c r="R63" s="105"/>
      <c r="S63" s="105"/>
    </row>
    <row r="64" spans="3:19" x14ac:dyDescent="0.25">
      <c r="C64" s="116">
        <v>1</v>
      </c>
      <c r="D64" s="116" t="s">
        <v>358</v>
      </c>
      <c r="E64" s="116"/>
      <c r="F64" s="116"/>
      <c r="G64" s="149"/>
      <c r="H64" s="150"/>
      <c r="I64" s="151">
        <f>SUM(I65:I66)</f>
        <v>295600900</v>
      </c>
      <c r="J64" s="151">
        <f>SUM(J65:J66)</f>
        <v>1275000000</v>
      </c>
      <c r="K64" s="151">
        <f>SUM(K65:K66)</f>
        <v>135000000</v>
      </c>
      <c r="L64" s="176"/>
      <c r="M64" s="194"/>
      <c r="N64" s="121">
        <f>SUM(M65:M66)</f>
        <v>0</v>
      </c>
      <c r="O64" s="105"/>
      <c r="P64" s="105"/>
      <c r="Q64" s="105"/>
      <c r="R64" s="105"/>
      <c r="S64" s="105"/>
    </row>
    <row r="65" spans="3:19" ht="33.75" customHeight="1" x14ac:dyDescent="0.25">
      <c r="C65" s="131"/>
      <c r="D65" s="104" t="s">
        <v>423</v>
      </c>
      <c r="E65" s="116"/>
      <c r="F65" s="116"/>
      <c r="G65" s="126">
        <v>36</v>
      </c>
      <c r="H65" s="139" t="s">
        <v>392</v>
      </c>
      <c r="I65" s="130">
        <v>98068900</v>
      </c>
      <c r="J65" s="119">
        <v>510000000</v>
      </c>
      <c r="K65" s="119">
        <v>100000000</v>
      </c>
      <c r="L65" s="177" t="s">
        <v>445</v>
      </c>
      <c r="M65" s="190"/>
      <c r="N65" s="105"/>
      <c r="O65" s="105"/>
      <c r="P65" s="105"/>
      <c r="Q65" s="105"/>
      <c r="R65" s="105"/>
      <c r="S65" s="105"/>
    </row>
    <row r="66" spans="3:19" x14ac:dyDescent="0.25">
      <c r="C66" s="116"/>
      <c r="D66" s="116"/>
      <c r="E66" s="116"/>
      <c r="F66" s="116"/>
      <c r="G66" s="116">
        <v>37</v>
      </c>
      <c r="H66" s="139" t="s">
        <v>393</v>
      </c>
      <c r="I66" s="130">
        <v>197532000</v>
      </c>
      <c r="J66" s="119">
        <v>765000000</v>
      </c>
      <c r="K66" s="119">
        <v>35000000</v>
      </c>
      <c r="L66" s="177" t="s">
        <v>443</v>
      </c>
      <c r="M66" s="190"/>
      <c r="N66" s="105"/>
      <c r="O66" s="105"/>
      <c r="P66" s="105"/>
      <c r="Q66" s="105"/>
      <c r="R66" s="105"/>
      <c r="S66" s="105"/>
    </row>
    <row r="67" spans="3:19" x14ac:dyDescent="0.25">
      <c r="C67" s="116"/>
      <c r="D67" s="116"/>
      <c r="E67" s="116"/>
      <c r="F67" s="116"/>
      <c r="G67" s="116"/>
      <c r="H67" s="139"/>
      <c r="I67" s="130"/>
      <c r="J67" s="130"/>
      <c r="K67" s="130"/>
      <c r="L67" s="177" t="s">
        <v>446</v>
      </c>
      <c r="M67" s="190"/>
      <c r="N67" s="105"/>
      <c r="O67" s="105"/>
      <c r="P67" s="105"/>
      <c r="Q67" s="105"/>
      <c r="R67" s="105"/>
      <c r="S67" s="105"/>
    </row>
    <row r="68" spans="3:19" x14ac:dyDescent="0.25">
      <c r="C68" s="116"/>
      <c r="D68" s="116"/>
      <c r="E68" s="116"/>
      <c r="F68" s="116"/>
      <c r="G68" s="116"/>
      <c r="H68" s="139"/>
      <c r="I68" s="130"/>
      <c r="J68" s="130"/>
      <c r="K68" s="130"/>
      <c r="L68" s="177" t="s">
        <v>447</v>
      </c>
      <c r="M68" s="190"/>
      <c r="N68" s="105"/>
      <c r="O68" s="105"/>
      <c r="P68" s="105"/>
      <c r="Q68" s="105"/>
      <c r="R68" s="105"/>
      <c r="S68" s="105"/>
    </row>
    <row r="69" spans="3:19" x14ac:dyDescent="0.25">
      <c r="C69" s="116"/>
      <c r="D69" s="116"/>
      <c r="E69" s="116"/>
      <c r="F69" s="116"/>
      <c r="G69" s="116"/>
      <c r="H69" s="116"/>
      <c r="I69" s="130"/>
      <c r="J69" s="130"/>
      <c r="K69" s="130"/>
      <c r="L69" s="180"/>
      <c r="M69" s="188"/>
      <c r="N69" s="105"/>
      <c r="O69" s="105"/>
      <c r="P69" s="105"/>
      <c r="Q69" s="105"/>
      <c r="R69" s="105"/>
      <c r="S69" s="105"/>
    </row>
    <row r="70" spans="3:19" x14ac:dyDescent="0.25">
      <c r="C70" s="116">
        <v>2</v>
      </c>
      <c r="D70" s="116" t="s">
        <v>358</v>
      </c>
      <c r="E70" s="116"/>
      <c r="F70" s="116"/>
      <c r="G70" s="127"/>
      <c r="H70" s="127"/>
      <c r="I70" s="151">
        <f>SUM(I71:I73)</f>
        <v>1225729500</v>
      </c>
      <c r="J70" s="151">
        <f>SUM(J71:J73)</f>
        <v>2604000000</v>
      </c>
      <c r="K70" s="151">
        <f>SUM(K71:K73)</f>
        <v>1454254634</v>
      </c>
      <c r="L70" s="176"/>
      <c r="M70" s="194"/>
      <c r="N70" s="121"/>
      <c r="O70" s="105"/>
      <c r="P70" s="105"/>
      <c r="Q70" s="105"/>
      <c r="R70" s="105"/>
      <c r="S70" s="105"/>
    </row>
    <row r="71" spans="3:19" x14ac:dyDescent="0.25">
      <c r="C71" s="116"/>
      <c r="D71" s="131" t="s">
        <v>422</v>
      </c>
      <c r="E71" s="116"/>
      <c r="F71" s="116"/>
      <c r="G71" s="126">
        <v>38</v>
      </c>
      <c r="H71" s="152" t="s">
        <v>424</v>
      </c>
      <c r="I71" s="130">
        <v>237525000</v>
      </c>
      <c r="J71" s="119">
        <v>607000000</v>
      </c>
      <c r="K71" s="119">
        <v>250000000</v>
      </c>
      <c r="L71" s="177"/>
      <c r="M71" s="190"/>
      <c r="N71" s="105"/>
      <c r="O71" s="105"/>
      <c r="P71" s="105"/>
      <c r="Q71" s="105"/>
      <c r="R71" s="105"/>
      <c r="S71" s="105"/>
    </row>
    <row r="72" spans="3:19" ht="29.25" x14ac:dyDescent="0.25">
      <c r="C72" s="116"/>
      <c r="D72" s="116"/>
      <c r="E72" s="116"/>
      <c r="F72" s="116"/>
      <c r="G72" s="153">
        <v>39</v>
      </c>
      <c r="H72" s="154" t="s">
        <v>394</v>
      </c>
      <c r="I72" s="130">
        <v>189951500</v>
      </c>
      <c r="J72" s="119">
        <v>364000000</v>
      </c>
      <c r="K72" s="119">
        <v>200000000</v>
      </c>
      <c r="L72" s="177"/>
      <c r="M72" s="190"/>
      <c r="N72" s="105"/>
      <c r="O72" s="105"/>
      <c r="P72" s="105"/>
      <c r="Q72" s="105"/>
      <c r="R72" s="105"/>
      <c r="S72" s="105"/>
    </row>
    <row r="73" spans="3:19" x14ac:dyDescent="0.25">
      <c r="C73" s="116"/>
      <c r="D73" s="116"/>
      <c r="E73" s="116"/>
      <c r="F73" s="116"/>
      <c r="G73" s="126">
        <v>40</v>
      </c>
      <c r="H73" s="154" t="s">
        <v>395</v>
      </c>
      <c r="I73" s="130">
        <v>798253000</v>
      </c>
      <c r="J73" s="119">
        <v>1633000000</v>
      </c>
      <c r="K73" s="119">
        <v>1004254634</v>
      </c>
      <c r="L73" s="177"/>
      <c r="M73" s="190"/>
      <c r="N73" s="105"/>
      <c r="O73" s="105"/>
      <c r="P73" s="105"/>
      <c r="Q73" s="105"/>
      <c r="R73" s="105"/>
      <c r="S73" s="105"/>
    </row>
    <row r="74" spans="3:19" x14ac:dyDescent="0.25">
      <c r="C74" s="137"/>
      <c r="D74" s="137"/>
      <c r="E74" s="137"/>
      <c r="F74" s="137"/>
      <c r="G74" s="137"/>
      <c r="H74" s="155"/>
      <c r="I74" s="138"/>
      <c r="J74" s="138"/>
      <c r="K74" s="138"/>
      <c r="L74" s="181"/>
      <c r="M74" s="195"/>
      <c r="N74" s="105"/>
      <c r="O74" s="105"/>
      <c r="P74" s="105"/>
      <c r="Q74" s="105"/>
      <c r="R74" s="105"/>
      <c r="S74" s="105"/>
    </row>
    <row r="75" spans="3:19" x14ac:dyDescent="0.25">
      <c r="C75" s="116"/>
      <c r="D75" s="116"/>
      <c r="E75" s="116"/>
      <c r="F75" s="116"/>
      <c r="G75" s="116"/>
      <c r="H75" s="116"/>
      <c r="I75" s="130"/>
      <c r="J75" s="130"/>
      <c r="K75" s="130"/>
      <c r="L75" s="180"/>
      <c r="M75" s="188"/>
      <c r="N75" s="105"/>
      <c r="O75" s="105"/>
      <c r="P75" s="105"/>
      <c r="Q75" s="105"/>
      <c r="R75" s="105"/>
      <c r="S75" s="105"/>
    </row>
    <row r="76" spans="3:19" x14ac:dyDescent="0.25">
      <c r="C76" s="123" t="s">
        <v>396</v>
      </c>
      <c r="D76" s="123" t="s">
        <v>414</v>
      </c>
      <c r="E76" s="123"/>
      <c r="F76" s="123"/>
      <c r="G76" s="123"/>
      <c r="H76" s="123"/>
      <c r="I76" s="156">
        <f>+I79+I87</f>
        <v>3516466060</v>
      </c>
      <c r="J76" s="156">
        <f>+J79+J87</f>
        <v>5760000000</v>
      </c>
      <c r="K76" s="156">
        <f>+K79+K87</f>
        <v>555000000</v>
      </c>
      <c r="L76" s="174"/>
      <c r="M76" s="196"/>
      <c r="N76" s="121">
        <f>+M79+M87</f>
        <v>0</v>
      </c>
      <c r="O76" s="105"/>
      <c r="P76" s="105"/>
      <c r="Q76" s="105"/>
      <c r="R76" s="105"/>
      <c r="S76" s="105"/>
    </row>
    <row r="77" spans="3:19" x14ac:dyDescent="0.25">
      <c r="C77" s="116"/>
      <c r="D77" s="116"/>
      <c r="E77" s="116"/>
      <c r="F77" s="116"/>
      <c r="G77" s="116"/>
      <c r="H77" s="116"/>
      <c r="I77" s="130"/>
      <c r="J77" s="130"/>
      <c r="K77" s="130"/>
      <c r="L77" s="180"/>
      <c r="M77" s="188"/>
      <c r="N77" s="105"/>
      <c r="O77" s="105"/>
      <c r="P77" s="105"/>
      <c r="Q77" s="105"/>
      <c r="R77" s="105"/>
      <c r="S77" s="105"/>
    </row>
    <row r="78" spans="3:19" x14ac:dyDescent="0.25">
      <c r="C78" s="116"/>
      <c r="D78" s="116"/>
      <c r="E78" s="116"/>
      <c r="F78" s="116"/>
      <c r="G78" s="116"/>
      <c r="H78" s="116"/>
      <c r="I78" s="130"/>
      <c r="J78" s="130"/>
      <c r="K78" s="130"/>
      <c r="L78" s="180"/>
      <c r="M78" s="188"/>
      <c r="N78" s="105"/>
      <c r="O78" s="105"/>
      <c r="P78" s="105"/>
      <c r="Q78" s="105"/>
      <c r="R78" s="105"/>
      <c r="S78" s="105"/>
    </row>
    <row r="79" spans="3:19" x14ac:dyDescent="0.25">
      <c r="C79" s="116">
        <v>1</v>
      </c>
      <c r="D79" s="116" t="s">
        <v>358</v>
      </c>
      <c r="E79" s="116"/>
      <c r="F79" s="116"/>
      <c r="G79" s="127"/>
      <c r="H79" s="127"/>
      <c r="I79" s="151">
        <f>SUM(I80:I85)</f>
        <v>1222274280</v>
      </c>
      <c r="J79" s="151">
        <f>SUM(J80:J85)</f>
        <v>3428000000</v>
      </c>
      <c r="K79" s="151">
        <f>SUM(K80:K85)</f>
        <v>325000000</v>
      </c>
      <c r="L79" s="176"/>
      <c r="M79" s="194"/>
      <c r="N79" s="121">
        <f>SUM(M80:M84)</f>
        <v>0</v>
      </c>
      <c r="O79" s="105"/>
      <c r="P79" s="105"/>
      <c r="Q79" s="105"/>
      <c r="R79" s="105"/>
      <c r="S79" s="105"/>
    </row>
    <row r="80" spans="3:19" x14ac:dyDescent="0.25">
      <c r="C80" s="116"/>
      <c r="D80" s="116" t="s">
        <v>415</v>
      </c>
      <c r="E80" s="116"/>
      <c r="F80" s="116"/>
      <c r="G80" s="116"/>
      <c r="H80" s="154"/>
      <c r="I80" s="130"/>
      <c r="J80" s="119"/>
      <c r="K80" s="119"/>
      <c r="L80" s="177"/>
      <c r="M80" s="190"/>
      <c r="N80" s="105"/>
      <c r="O80" s="105"/>
      <c r="P80" s="105"/>
      <c r="Q80" s="105"/>
      <c r="R80" s="105"/>
      <c r="S80" s="105"/>
    </row>
    <row r="81" spans="3:19" x14ac:dyDescent="0.25">
      <c r="C81" s="116"/>
      <c r="D81" s="116"/>
      <c r="E81" s="116"/>
      <c r="F81" s="116"/>
      <c r="G81" s="126">
        <v>41</v>
      </c>
      <c r="H81" s="139" t="s">
        <v>418</v>
      </c>
      <c r="I81" s="130">
        <v>35082700</v>
      </c>
      <c r="J81" s="119">
        <v>759000000</v>
      </c>
      <c r="K81" s="119">
        <v>40000000</v>
      </c>
      <c r="L81" s="177"/>
      <c r="M81" s="190"/>
      <c r="N81" s="105"/>
      <c r="O81" s="105"/>
      <c r="P81" s="105"/>
      <c r="Q81" s="105"/>
      <c r="R81" s="105"/>
      <c r="S81" s="105"/>
    </row>
    <row r="82" spans="3:19" ht="25.5" customHeight="1" x14ac:dyDescent="0.25">
      <c r="C82" s="126"/>
      <c r="D82" s="116"/>
      <c r="E82" s="117"/>
      <c r="F82" s="116"/>
      <c r="G82" s="126">
        <v>42</v>
      </c>
      <c r="H82" s="139" t="s">
        <v>397</v>
      </c>
      <c r="I82" s="130">
        <v>144125790</v>
      </c>
      <c r="J82" s="119">
        <v>388000000</v>
      </c>
      <c r="K82" s="119">
        <v>35000000</v>
      </c>
      <c r="L82" s="177" t="s">
        <v>441</v>
      </c>
      <c r="M82" s="190"/>
      <c r="N82" s="105"/>
      <c r="O82" s="105"/>
      <c r="P82" s="105"/>
      <c r="Q82" s="105"/>
      <c r="R82" s="105"/>
      <c r="S82" s="105"/>
    </row>
    <row r="83" spans="3:19" x14ac:dyDescent="0.25">
      <c r="C83" s="116"/>
      <c r="D83" s="116"/>
      <c r="E83" s="116"/>
      <c r="F83" s="116"/>
      <c r="G83" s="115">
        <v>43</v>
      </c>
      <c r="H83" s="139" t="s">
        <v>398</v>
      </c>
      <c r="I83" s="130">
        <v>428553200</v>
      </c>
      <c r="J83" s="119">
        <v>486000000</v>
      </c>
      <c r="K83" s="119">
        <v>100000000</v>
      </c>
      <c r="L83" s="177"/>
      <c r="M83" s="190"/>
      <c r="N83" s="105"/>
      <c r="O83" s="105"/>
      <c r="P83" s="105"/>
      <c r="Q83" s="105"/>
      <c r="R83" s="105"/>
      <c r="S83" s="105"/>
    </row>
    <row r="84" spans="3:19" x14ac:dyDescent="0.25">
      <c r="C84" s="116"/>
      <c r="D84" s="116"/>
      <c r="E84" s="116"/>
      <c r="F84" s="116"/>
      <c r="G84" s="115">
        <v>44</v>
      </c>
      <c r="H84" s="157" t="s">
        <v>417</v>
      </c>
      <c r="I84" s="130">
        <v>98897840</v>
      </c>
      <c r="J84" s="119">
        <v>435000000</v>
      </c>
      <c r="K84" s="119">
        <v>100000000</v>
      </c>
      <c r="L84" s="177"/>
      <c r="M84" s="190"/>
      <c r="N84" s="105"/>
      <c r="O84" s="105"/>
      <c r="P84" s="105"/>
      <c r="Q84" s="105"/>
      <c r="R84" s="105"/>
      <c r="S84" s="105"/>
    </row>
    <row r="85" spans="3:19" ht="28.5" x14ac:dyDescent="0.25">
      <c r="C85" s="116"/>
      <c r="D85" s="116"/>
      <c r="E85" s="116"/>
      <c r="F85" s="116"/>
      <c r="G85" s="115">
        <v>45</v>
      </c>
      <c r="H85" s="157" t="s">
        <v>399</v>
      </c>
      <c r="I85" s="130">
        <v>515614750</v>
      </c>
      <c r="J85" s="119">
        <v>1360000000</v>
      </c>
      <c r="K85" s="119">
        <v>50000000</v>
      </c>
      <c r="L85" s="177"/>
      <c r="M85" s="190"/>
      <c r="N85" s="105"/>
      <c r="O85" s="105"/>
      <c r="P85" s="105"/>
      <c r="Q85" s="105"/>
      <c r="R85" s="105"/>
      <c r="S85" s="105"/>
    </row>
    <row r="86" spans="3:19" x14ac:dyDescent="0.25">
      <c r="C86" s="116"/>
      <c r="D86" s="116"/>
      <c r="E86" s="116"/>
      <c r="F86" s="116"/>
      <c r="G86" s="115"/>
      <c r="H86" s="157"/>
      <c r="I86" s="130"/>
      <c r="J86" s="158"/>
      <c r="K86" s="158"/>
      <c r="L86" s="182"/>
      <c r="M86" s="191"/>
      <c r="N86" s="105"/>
      <c r="O86" s="105"/>
      <c r="P86" s="105"/>
      <c r="Q86" s="105"/>
      <c r="R86" s="105"/>
      <c r="S86" s="105"/>
    </row>
    <row r="87" spans="3:19" x14ac:dyDescent="0.25">
      <c r="C87" s="116">
        <v>2</v>
      </c>
      <c r="D87" s="116" t="s">
        <v>358</v>
      </c>
      <c r="E87" s="116"/>
      <c r="F87" s="116"/>
      <c r="G87" s="140"/>
      <c r="H87" s="160"/>
      <c r="I87" s="151">
        <f>SUM(I88:I91)</f>
        <v>2294191780</v>
      </c>
      <c r="J87" s="151">
        <f>SUM(J88:J91)</f>
        <v>2332000000</v>
      </c>
      <c r="K87" s="151">
        <f>SUM(K88:K91)</f>
        <v>230000000</v>
      </c>
      <c r="L87" s="176"/>
      <c r="M87" s="194"/>
      <c r="N87" s="121">
        <f>SUM(M88:M90)</f>
        <v>0</v>
      </c>
      <c r="O87" s="105"/>
      <c r="P87" s="105"/>
      <c r="Q87" s="105"/>
      <c r="R87" s="105"/>
      <c r="S87" s="105"/>
    </row>
    <row r="88" spans="3:19" x14ac:dyDescent="0.25">
      <c r="C88" s="116"/>
      <c r="D88" s="116" t="s">
        <v>416</v>
      </c>
      <c r="E88" s="116"/>
      <c r="F88" s="116"/>
      <c r="G88" s="115">
        <v>46</v>
      </c>
      <c r="H88" s="139" t="s">
        <v>419</v>
      </c>
      <c r="I88" s="119">
        <v>196541500</v>
      </c>
      <c r="J88" s="119">
        <v>255000000</v>
      </c>
      <c r="K88" s="119">
        <v>50000000</v>
      </c>
      <c r="L88" s="177"/>
      <c r="M88" s="190"/>
      <c r="N88" s="161">
        <v>242477917</v>
      </c>
      <c r="O88" s="162">
        <f>+K88-N88</f>
        <v>-192477917</v>
      </c>
      <c r="P88" s="105"/>
      <c r="Q88" s="105"/>
      <c r="R88" s="105"/>
      <c r="S88" s="105"/>
    </row>
    <row r="89" spans="3:19" x14ac:dyDescent="0.25">
      <c r="C89" s="116"/>
      <c r="D89" s="116"/>
      <c r="E89" s="116"/>
      <c r="F89" s="116"/>
      <c r="G89" s="115">
        <v>47</v>
      </c>
      <c r="H89" s="139" t="s">
        <v>421</v>
      </c>
      <c r="I89" s="119">
        <v>194414500</v>
      </c>
      <c r="J89" s="119">
        <v>860000000</v>
      </c>
      <c r="K89" s="119">
        <v>50000000</v>
      </c>
      <c r="L89" s="177" t="s">
        <v>444</v>
      </c>
      <c r="M89" s="190"/>
      <c r="N89" s="161">
        <v>200248650</v>
      </c>
      <c r="O89" s="162">
        <f t="shared" ref="O89:O91" si="0">+K89-N89</f>
        <v>-150248650</v>
      </c>
      <c r="P89" s="105"/>
      <c r="Q89" s="105"/>
      <c r="R89" s="105"/>
      <c r="S89" s="105"/>
    </row>
    <row r="90" spans="3:19" x14ac:dyDescent="0.25">
      <c r="C90" s="116"/>
      <c r="D90" s="116"/>
      <c r="E90" s="116" t="s">
        <v>400</v>
      </c>
      <c r="F90" s="357" t="s">
        <v>391</v>
      </c>
      <c r="G90" s="114">
        <v>48</v>
      </c>
      <c r="H90" s="139" t="s">
        <v>420</v>
      </c>
      <c r="I90" s="130">
        <v>97679180</v>
      </c>
      <c r="J90" s="119">
        <v>637000000</v>
      </c>
      <c r="K90" s="119">
        <v>50000000</v>
      </c>
      <c r="L90" s="177"/>
      <c r="M90" s="190"/>
      <c r="N90" s="161">
        <v>165594049</v>
      </c>
      <c r="O90" s="162">
        <f t="shared" si="0"/>
        <v>-115594049</v>
      </c>
      <c r="P90" s="105"/>
      <c r="Q90" s="105"/>
      <c r="R90" s="105"/>
      <c r="S90" s="105"/>
    </row>
    <row r="91" spans="3:19" x14ac:dyDescent="0.25">
      <c r="C91" s="116"/>
      <c r="D91" s="116"/>
      <c r="E91" s="116"/>
      <c r="F91" s="357"/>
      <c r="G91" s="114">
        <v>49</v>
      </c>
      <c r="H91" s="139" t="s">
        <v>401</v>
      </c>
      <c r="I91" s="119">
        <v>1805556600</v>
      </c>
      <c r="J91" s="119">
        <v>580000000</v>
      </c>
      <c r="K91" s="119">
        <v>80000000</v>
      </c>
      <c r="L91" s="177"/>
      <c r="M91" s="190"/>
      <c r="N91" s="161">
        <v>260644375</v>
      </c>
      <c r="O91" s="162">
        <f t="shared" si="0"/>
        <v>-180644375</v>
      </c>
      <c r="P91" s="105"/>
      <c r="Q91" s="105"/>
      <c r="R91" s="105"/>
      <c r="S91" s="105"/>
    </row>
    <row r="92" spans="3:19" ht="15.75" thickBot="1" x14ac:dyDescent="0.3">
      <c r="C92" s="163"/>
      <c r="D92" s="163"/>
      <c r="E92" s="163"/>
      <c r="F92" s="163"/>
      <c r="G92" s="163"/>
      <c r="H92" s="164"/>
      <c r="I92" s="165"/>
      <c r="J92" s="166"/>
      <c r="K92" s="166"/>
      <c r="L92" s="183"/>
      <c r="M92" s="197"/>
      <c r="N92" s="105"/>
      <c r="O92" s="105"/>
      <c r="P92" s="105"/>
      <c r="Q92" s="105"/>
      <c r="R92" s="105"/>
      <c r="S92" s="105"/>
    </row>
    <row r="93" spans="3:19" x14ac:dyDescent="0.25">
      <c r="C93" s="105"/>
      <c r="D93" s="105"/>
      <c r="E93" s="105"/>
      <c r="F93" s="105"/>
      <c r="G93" s="105"/>
      <c r="H93" s="167"/>
      <c r="I93" s="105"/>
      <c r="J93" s="105"/>
      <c r="K93" s="105"/>
      <c r="L93" s="105"/>
      <c r="M93" s="162"/>
      <c r="N93" s="105"/>
      <c r="O93" s="105"/>
      <c r="P93" s="105"/>
      <c r="Q93" s="105"/>
      <c r="R93" s="105"/>
    </row>
    <row r="94" spans="3:19" x14ac:dyDescent="0.25">
      <c r="C94" s="105"/>
      <c r="D94" s="105"/>
      <c r="E94" s="105"/>
      <c r="F94" s="105"/>
      <c r="G94" s="105"/>
      <c r="H94" s="167"/>
      <c r="I94" s="356" t="s">
        <v>430</v>
      </c>
      <c r="J94" s="356"/>
      <c r="K94" s="356"/>
      <c r="L94" s="356"/>
      <c r="M94" s="356"/>
      <c r="N94" s="105"/>
      <c r="O94" s="105"/>
      <c r="P94" s="105"/>
      <c r="Q94" s="105"/>
      <c r="R94" s="105"/>
      <c r="S94" s="105"/>
    </row>
    <row r="95" spans="3:19" x14ac:dyDescent="0.25">
      <c r="C95" s="105"/>
      <c r="D95" s="105"/>
      <c r="E95" s="105"/>
      <c r="F95" s="105"/>
      <c r="G95" s="105"/>
      <c r="H95" s="167"/>
      <c r="I95" s="356" t="s">
        <v>431</v>
      </c>
      <c r="J95" s="356"/>
      <c r="K95" s="356"/>
      <c r="L95" s="356"/>
      <c r="M95" s="356"/>
      <c r="N95" s="105"/>
      <c r="O95" s="105"/>
      <c r="P95" s="105"/>
      <c r="Q95" s="105"/>
      <c r="R95" s="105"/>
      <c r="S95" s="105"/>
    </row>
    <row r="96" spans="3:19" x14ac:dyDescent="0.25">
      <c r="C96" s="105"/>
      <c r="D96" s="105"/>
      <c r="E96" s="105"/>
      <c r="F96" s="105"/>
      <c r="G96" s="105"/>
      <c r="H96" s="167"/>
      <c r="I96" s="105"/>
      <c r="J96" s="105"/>
      <c r="K96" s="105"/>
      <c r="L96" s="105"/>
      <c r="M96" s="105"/>
      <c r="N96" s="105"/>
      <c r="O96" s="105"/>
      <c r="P96" s="105"/>
      <c r="Q96" s="105"/>
      <c r="R96" s="105"/>
      <c r="S96" s="105"/>
    </row>
    <row r="97" spans="3:19" ht="14.25" customHeight="1" x14ac:dyDescent="0.25">
      <c r="C97" s="105"/>
      <c r="D97" s="105"/>
      <c r="E97" s="105"/>
      <c r="F97" s="105"/>
      <c r="G97" s="105"/>
      <c r="H97" s="167"/>
      <c r="I97" s="105"/>
      <c r="J97" s="105"/>
      <c r="K97" s="105"/>
      <c r="L97" s="105"/>
      <c r="M97" s="105"/>
      <c r="N97" s="105"/>
      <c r="O97" s="105"/>
      <c r="P97" s="105"/>
      <c r="Q97" s="105"/>
      <c r="R97" s="105"/>
      <c r="S97" s="105"/>
    </row>
    <row r="98" spans="3:19" ht="15" customHeight="1" x14ac:dyDescent="0.25">
      <c r="C98" s="105"/>
      <c r="D98" s="105"/>
      <c r="E98" s="105"/>
      <c r="F98" s="105"/>
      <c r="G98" s="105"/>
      <c r="H98" s="167"/>
      <c r="I98" s="105"/>
      <c r="J98" s="105"/>
      <c r="K98" s="105"/>
      <c r="L98" s="105"/>
      <c r="M98" s="105"/>
      <c r="N98" s="105"/>
      <c r="O98" s="105"/>
      <c r="P98" s="105"/>
      <c r="Q98" s="105"/>
      <c r="R98" s="105"/>
      <c r="S98" s="105"/>
    </row>
    <row r="99" spans="3:19" x14ac:dyDescent="0.25">
      <c r="C99" s="105"/>
      <c r="D99" s="105"/>
      <c r="E99" s="105"/>
      <c r="F99" s="105"/>
      <c r="G99" s="105"/>
      <c r="H99" s="105"/>
      <c r="I99" s="356" t="s">
        <v>432</v>
      </c>
      <c r="J99" s="356"/>
      <c r="K99" s="356"/>
      <c r="L99" s="356"/>
      <c r="M99" s="356"/>
      <c r="N99" s="105"/>
      <c r="O99" s="105"/>
      <c r="P99" s="105"/>
      <c r="Q99" s="105"/>
      <c r="R99" s="105"/>
      <c r="S99" s="105"/>
    </row>
    <row r="100" spans="3:19" x14ac:dyDescent="0.25">
      <c r="C100" s="105"/>
      <c r="D100" s="105"/>
      <c r="E100" s="105"/>
      <c r="F100" s="105"/>
      <c r="G100" s="105"/>
      <c r="H100" s="105"/>
      <c r="I100" s="356" t="s">
        <v>357</v>
      </c>
      <c r="J100" s="356"/>
      <c r="K100" s="356"/>
      <c r="L100" s="356"/>
      <c r="M100" s="356"/>
      <c r="N100" s="105"/>
      <c r="O100" s="105"/>
      <c r="P100" s="105"/>
      <c r="Q100" s="105"/>
      <c r="R100" s="105"/>
      <c r="S100" s="105"/>
    </row>
    <row r="101" spans="3:19" x14ac:dyDescent="0.25">
      <c r="C101" s="105"/>
      <c r="D101" s="105"/>
      <c r="E101" s="105"/>
      <c r="F101" s="105"/>
      <c r="G101" s="105"/>
      <c r="H101" s="105"/>
      <c r="I101" s="168"/>
      <c r="J101" s="168"/>
      <c r="K101" s="105"/>
      <c r="L101" s="105"/>
      <c r="M101" s="105"/>
      <c r="N101" s="105"/>
      <c r="O101" s="105"/>
      <c r="P101" s="105"/>
      <c r="Q101" s="105"/>
      <c r="R101" s="105"/>
      <c r="S101" s="105"/>
    </row>
    <row r="102" spans="3:19" x14ac:dyDescent="0.25">
      <c r="C102" s="105"/>
      <c r="D102" s="105"/>
      <c r="E102" s="105"/>
      <c r="F102" s="105"/>
      <c r="G102" s="105"/>
      <c r="H102" s="105"/>
      <c r="I102" s="105"/>
      <c r="J102" s="105"/>
      <c r="K102" s="105"/>
      <c r="L102" s="105"/>
      <c r="M102" s="105"/>
      <c r="N102" s="105"/>
      <c r="O102" s="105"/>
      <c r="P102" s="105"/>
      <c r="Q102" s="105"/>
      <c r="R102" s="105"/>
      <c r="S102" s="105"/>
    </row>
    <row r="103" spans="3:19" x14ac:dyDescent="0.25">
      <c r="C103" s="105"/>
      <c r="D103" s="105"/>
      <c r="E103" s="105"/>
      <c r="F103" s="105"/>
      <c r="G103" s="105"/>
      <c r="H103" s="105"/>
      <c r="I103" s="105"/>
      <c r="J103" s="105"/>
      <c r="K103" s="105"/>
      <c r="L103" s="105"/>
      <c r="M103" s="105"/>
      <c r="N103" s="105"/>
      <c r="O103" s="105"/>
      <c r="P103" s="105"/>
      <c r="Q103" s="105"/>
      <c r="R103" s="105"/>
      <c r="S103" s="105"/>
    </row>
    <row r="104" spans="3:19" x14ac:dyDescent="0.25">
      <c r="H104" s="105"/>
      <c r="I104" s="105"/>
      <c r="J104" s="105"/>
      <c r="K104" s="105"/>
      <c r="L104" s="105"/>
      <c r="M104" s="105"/>
      <c r="N104" s="105"/>
      <c r="O104" s="105"/>
      <c r="P104" s="105"/>
      <c r="Q104" s="105"/>
      <c r="R104" s="105"/>
      <c r="S104" s="105"/>
    </row>
    <row r="105" spans="3:19" x14ac:dyDescent="0.25">
      <c r="H105" s="105"/>
      <c r="I105" s="105"/>
      <c r="J105" s="105"/>
      <c r="K105" s="105"/>
      <c r="L105" s="105"/>
      <c r="M105" s="105"/>
      <c r="N105" s="105"/>
      <c r="O105" s="105"/>
      <c r="P105" s="105"/>
      <c r="Q105" s="105"/>
      <c r="R105" s="105"/>
      <c r="S105" s="105"/>
    </row>
    <row r="106" spans="3:19" x14ac:dyDescent="0.25">
      <c r="H106" s="105"/>
      <c r="I106" s="105"/>
      <c r="J106" s="105"/>
      <c r="K106" s="105"/>
      <c r="L106" s="105"/>
      <c r="M106" s="105"/>
      <c r="N106" s="105"/>
      <c r="O106" s="105"/>
      <c r="P106" s="105"/>
      <c r="Q106" s="105"/>
      <c r="R106" s="105"/>
      <c r="S106" s="105"/>
    </row>
    <row r="107" spans="3:19" x14ac:dyDescent="0.25">
      <c r="H107" s="105"/>
      <c r="I107" s="105"/>
      <c r="J107" s="105"/>
      <c r="K107" s="105"/>
      <c r="L107" s="105"/>
      <c r="M107" s="105"/>
      <c r="N107" s="105"/>
      <c r="O107" s="105"/>
      <c r="P107" s="105"/>
      <c r="Q107" s="105"/>
      <c r="R107" s="105"/>
      <c r="S107" s="105"/>
    </row>
    <row r="108" spans="3:19" x14ac:dyDescent="0.25">
      <c r="H108" s="105"/>
      <c r="I108" s="105"/>
      <c r="J108" s="105"/>
      <c r="K108" s="105"/>
      <c r="L108" s="105"/>
      <c r="M108" s="105"/>
      <c r="N108" s="105"/>
      <c r="O108" s="105"/>
      <c r="P108" s="105"/>
      <c r="Q108" s="105"/>
      <c r="R108" s="105"/>
      <c r="S108" s="105"/>
    </row>
    <row r="109" spans="3:19" x14ac:dyDescent="0.25">
      <c r="H109" s="105"/>
      <c r="I109" s="105"/>
      <c r="J109" s="105"/>
      <c r="K109" s="105"/>
      <c r="L109" s="105"/>
      <c r="M109" s="105"/>
      <c r="N109" s="105"/>
      <c r="O109" s="105"/>
      <c r="P109" s="105"/>
      <c r="Q109" s="105"/>
      <c r="R109" s="105"/>
      <c r="S109" s="105"/>
    </row>
    <row r="110" spans="3:19" x14ac:dyDescent="0.25">
      <c r="H110" s="105"/>
      <c r="I110" s="105"/>
      <c r="J110" s="105"/>
      <c r="K110" s="105"/>
      <c r="L110" s="105"/>
      <c r="M110" s="105"/>
      <c r="N110" s="105"/>
      <c r="O110" s="105"/>
      <c r="P110" s="105"/>
      <c r="Q110" s="105"/>
      <c r="R110" s="105"/>
      <c r="S110" s="105"/>
    </row>
    <row r="111" spans="3:19" x14ac:dyDescent="0.25">
      <c r="H111" s="105"/>
      <c r="I111" s="105"/>
      <c r="J111" s="105"/>
      <c r="K111" s="105"/>
      <c r="L111" s="105"/>
      <c r="M111" s="105"/>
      <c r="N111" s="105"/>
      <c r="O111" s="105"/>
      <c r="P111" s="105"/>
      <c r="Q111" s="105"/>
      <c r="R111" s="105"/>
      <c r="S111" s="105"/>
    </row>
    <row r="112" spans="3:19" x14ac:dyDescent="0.25">
      <c r="H112" s="105"/>
      <c r="I112" s="105"/>
      <c r="J112" s="105"/>
      <c r="K112" s="105"/>
      <c r="L112" s="105"/>
      <c r="M112" s="105"/>
      <c r="N112" s="105"/>
      <c r="O112" s="105"/>
      <c r="P112" s="105"/>
      <c r="Q112" s="105"/>
      <c r="R112" s="105"/>
      <c r="S112" s="105"/>
    </row>
    <row r="113" spans="8:19" x14ac:dyDescent="0.25">
      <c r="H113" s="105"/>
      <c r="I113" s="105"/>
      <c r="J113" s="105"/>
      <c r="K113" s="105"/>
      <c r="L113" s="105"/>
      <c r="M113" s="105"/>
      <c r="N113" s="105"/>
      <c r="O113" s="105"/>
      <c r="P113" s="105"/>
      <c r="Q113" s="105"/>
      <c r="R113" s="105"/>
      <c r="S113" s="105"/>
    </row>
    <row r="114" spans="8:19" x14ac:dyDescent="0.25">
      <c r="H114" s="105"/>
      <c r="I114" s="105"/>
      <c r="J114" s="105"/>
      <c r="K114" s="105"/>
      <c r="L114" s="105"/>
      <c r="M114" s="105"/>
      <c r="N114" s="105"/>
      <c r="O114" s="105"/>
      <c r="P114" s="105"/>
      <c r="Q114" s="105"/>
      <c r="R114" s="105"/>
      <c r="S114" s="105"/>
    </row>
    <row r="115" spans="8:19" x14ac:dyDescent="0.25">
      <c r="H115" s="105"/>
      <c r="I115" s="105"/>
      <c r="J115" s="105"/>
      <c r="K115" s="105"/>
      <c r="L115" s="105"/>
      <c r="M115" s="105"/>
      <c r="N115" s="105"/>
      <c r="O115" s="105"/>
      <c r="P115" s="105"/>
      <c r="Q115" s="105"/>
      <c r="R115" s="105"/>
      <c r="S115" s="105"/>
    </row>
    <row r="116" spans="8:19" x14ac:dyDescent="0.25">
      <c r="H116" s="105"/>
      <c r="I116" s="105"/>
      <c r="J116" s="105"/>
      <c r="K116" s="105"/>
      <c r="L116" s="105"/>
      <c r="M116" s="105"/>
      <c r="N116" s="105"/>
      <c r="O116" s="105"/>
      <c r="P116" s="105"/>
      <c r="Q116" s="105"/>
      <c r="R116" s="105"/>
      <c r="S116" s="105"/>
    </row>
    <row r="117" spans="8:19" x14ac:dyDescent="0.25">
      <c r="H117" s="105"/>
      <c r="I117" s="105"/>
      <c r="J117" s="105"/>
      <c r="K117" s="105"/>
      <c r="L117" s="105"/>
      <c r="M117" s="105"/>
      <c r="N117" s="105"/>
      <c r="O117" s="105"/>
      <c r="P117" s="105"/>
      <c r="Q117" s="105"/>
      <c r="R117" s="105"/>
      <c r="S117" s="105"/>
    </row>
    <row r="118" spans="8:19" x14ac:dyDescent="0.25">
      <c r="N118" s="105"/>
      <c r="O118" s="105"/>
      <c r="P118" s="105"/>
      <c r="Q118" s="105"/>
      <c r="R118" s="105"/>
      <c r="S118" s="105"/>
    </row>
    <row r="119" spans="8:19" x14ac:dyDescent="0.25">
      <c r="N119" s="105"/>
      <c r="O119" s="105"/>
      <c r="P119" s="105"/>
      <c r="Q119" s="105"/>
      <c r="R119" s="105"/>
      <c r="S119" s="105"/>
    </row>
    <row r="120" spans="8:19" x14ac:dyDescent="0.25">
      <c r="N120" s="105"/>
      <c r="O120" s="105"/>
      <c r="P120" s="105"/>
      <c r="Q120" s="105"/>
      <c r="R120" s="105"/>
      <c r="S120" s="105"/>
    </row>
    <row r="121" spans="8:19" x14ac:dyDescent="0.25">
      <c r="N121" s="105"/>
      <c r="O121" s="105"/>
      <c r="P121" s="105"/>
      <c r="Q121" s="105"/>
      <c r="R121" s="105"/>
      <c r="S121" s="105"/>
    </row>
    <row r="122" spans="8:19" x14ac:dyDescent="0.25">
      <c r="N122" s="105"/>
      <c r="O122" s="105"/>
      <c r="P122" s="105"/>
      <c r="Q122" s="105"/>
      <c r="R122" s="105"/>
      <c r="S122" s="105"/>
    </row>
    <row r="123" spans="8:19" x14ac:dyDescent="0.25">
      <c r="N123" s="105"/>
      <c r="O123" s="105"/>
      <c r="P123" s="105"/>
      <c r="Q123" s="105"/>
      <c r="R123" s="105"/>
      <c r="S123" s="105"/>
    </row>
    <row r="124" spans="8:19" x14ac:dyDescent="0.25">
      <c r="N124" s="105"/>
      <c r="O124" s="105"/>
      <c r="P124" s="105"/>
      <c r="Q124" s="105"/>
      <c r="R124" s="105"/>
      <c r="S124" s="105"/>
    </row>
    <row r="125" spans="8:19" x14ac:dyDescent="0.25">
      <c r="N125" s="105"/>
      <c r="O125" s="105"/>
      <c r="P125" s="105"/>
      <c r="Q125" s="105"/>
      <c r="R125" s="105"/>
      <c r="S125" s="105"/>
    </row>
    <row r="126" spans="8:19" x14ac:dyDescent="0.25">
      <c r="N126" s="105"/>
      <c r="O126" s="105"/>
      <c r="P126" s="105"/>
      <c r="Q126" s="105"/>
      <c r="R126" s="105"/>
      <c r="S126" s="105"/>
    </row>
    <row r="127" spans="8:19" x14ac:dyDescent="0.25">
      <c r="N127" s="105"/>
      <c r="O127" s="105"/>
      <c r="P127" s="105"/>
      <c r="Q127" s="105"/>
      <c r="R127" s="105"/>
      <c r="S127" s="105"/>
    </row>
    <row r="128" spans="8:19" x14ac:dyDescent="0.25">
      <c r="N128" s="105"/>
      <c r="O128" s="105"/>
      <c r="P128" s="105"/>
      <c r="Q128" s="105"/>
      <c r="R128" s="105"/>
      <c r="S128" s="105"/>
    </row>
    <row r="129" spans="14:19" x14ac:dyDescent="0.25">
      <c r="N129" s="105"/>
      <c r="O129" s="105"/>
      <c r="P129" s="105"/>
      <c r="Q129" s="105"/>
      <c r="R129" s="105"/>
      <c r="S129" s="105"/>
    </row>
    <row r="130" spans="14:19" x14ac:dyDescent="0.25">
      <c r="N130" s="105"/>
      <c r="O130" s="105"/>
      <c r="P130" s="105"/>
      <c r="Q130" s="105"/>
      <c r="R130" s="105"/>
      <c r="S130" s="105"/>
    </row>
    <row r="131" spans="14:19" x14ac:dyDescent="0.25">
      <c r="N131" s="105"/>
      <c r="O131" s="105"/>
      <c r="P131" s="105"/>
      <c r="Q131" s="105"/>
      <c r="R131" s="105"/>
      <c r="S131" s="105"/>
    </row>
    <row r="132" spans="14:19" x14ac:dyDescent="0.25">
      <c r="N132" s="105"/>
      <c r="O132" s="105"/>
      <c r="P132" s="105"/>
      <c r="Q132" s="105"/>
      <c r="R132" s="105"/>
      <c r="S132" s="105"/>
    </row>
    <row r="133" spans="14:19" x14ac:dyDescent="0.25">
      <c r="N133" s="105"/>
      <c r="O133" s="105"/>
      <c r="P133" s="105"/>
      <c r="Q133" s="105"/>
      <c r="R133" s="105"/>
      <c r="S133" s="105"/>
    </row>
    <row r="134" spans="14:19" x14ac:dyDescent="0.25">
      <c r="N134" s="105"/>
      <c r="O134" s="105"/>
      <c r="P134" s="105"/>
      <c r="Q134" s="105"/>
      <c r="R134" s="105"/>
      <c r="S134" s="105"/>
    </row>
    <row r="135" spans="14:19" x14ac:dyDescent="0.25">
      <c r="N135" s="105"/>
      <c r="O135" s="105"/>
      <c r="P135" s="105"/>
      <c r="Q135" s="105"/>
      <c r="R135" s="105"/>
      <c r="S135" s="105"/>
    </row>
  </sheetData>
  <mergeCells count="16">
    <mergeCell ref="I95:M95"/>
    <mergeCell ref="I99:M99"/>
    <mergeCell ref="I100:M100"/>
    <mergeCell ref="F32:F33"/>
    <mergeCell ref="C1:M1"/>
    <mergeCell ref="C2:M2"/>
    <mergeCell ref="C3:M3"/>
    <mergeCell ref="D5:D6"/>
    <mergeCell ref="E5:E6"/>
    <mergeCell ref="F5:F6"/>
    <mergeCell ref="I5:I6"/>
    <mergeCell ref="J5:K5"/>
    <mergeCell ref="L5:M6"/>
    <mergeCell ref="F14:F15"/>
    <mergeCell ref="F90:F91"/>
    <mergeCell ref="I94:M94"/>
  </mergeCells>
  <pageMargins left="0.32" right="0.23622047244094491" top="0.55118110236220474" bottom="0.35433070866141736" header="0.11811023622047245" footer="0.15748031496062992"/>
  <pageSetup paperSize="5" scale="80" orientation="landscape" horizontalDpi="4294967294" verticalDpi="0" r:id="rId1"/>
  <rowBreaks count="2" manualBreakCount="2">
    <brk id="42" max="12" man="1"/>
    <brk id="74"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3"/>
  <sheetViews>
    <sheetView view="pageBreakPreview" topLeftCell="B1" zoomScale="90" zoomScaleSheetLayoutView="90" workbookViewId="0">
      <selection activeCell="K5" sqref="K5:K6"/>
    </sheetView>
  </sheetViews>
  <sheetFormatPr defaultRowHeight="15" x14ac:dyDescent="0.25"/>
  <cols>
    <col min="1" max="1" width="0.5703125" style="104" hidden="1" customWidth="1"/>
    <col min="2" max="2" width="8.85546875" style="104" customWidth="1"/>
    <col min="3" max="4" width="5.42578125" style="104" customWidth="1"/>
    <col min="5" max="5" width="29.7109375" style="104" customWidth="1"/>
    <col min="6" max="6" width="0.28515625" style="104" customWidth="1"/>
    <col min="7" max="7" width="21.7109375" style="104" hidden="1" customWidth="1"/>
    <col min="8" max="8" width="6.7109375" style="104" customWidth="1"/>
    <col min="9" max="9" width="74.42578125" style="104" customWidth="1"/>
    <col min="10" max="10" width="24.7109375" style="104" customWidth="1"/>
    <col min="11" max="11" width="18.5703125" style="104" customWidth="1"/>
    <col min="12" max="12" width="13.85546875" style="104" customWidth="1"/>
    <col min="13" max="13" width="14.28515625" style="104" customWidth="1"/>
    <col min="14" max="14" width="16.42578125" style="104" customWidth="1"/>
    <col min="15" max="15" width="12.28515625" style="104" bestFit="1" customWidth="1"/>
    <col min="16" max="16384" width="9.140625" style="104"/>
  </cols>
  <sheetData>
    <row r="1" spans="4:19" ht="15.75" x14ac:dyDescent="0.25">
      <c r="D1" s="358" t="s">
        <v>402</v>
      </c>
      <c r="E1" s="358"/>
      <c r="F1" s="358"/>
      <c r="G1" s="358"/>
      <c r="H1" s="358"/>
      <c r="I1" s="358"/>
      <c r="J1" s="358"/>
      <c r="K1" s="358"/>
      <c r="L1" s="358"/>
      <c r="M1" s="358"/>
    </row>
    <row r="2" spans="4:19" ht="15.75" x14ac:dyDescent="0.25">
      <c r="D2" s="358" t="s">
        <v>403</v>
      </c>
      <c r="E2" s="358"/>
      <c r="F2" s="358"/>
      <c r="G2" s="358"/>
      <c r="H2" s="358"/>
      <c r="I2" s="358"/>
      <c r="J2" s="358"/>
      <c r="K2" s="358"/>
      <c r="L2" s="358"/>
      <c r="M2" s="358"/>
    </row>
    <row r="3" spans="4:19" ht="15.75" x14ac:dyDescent="0.25">
      <c r="D3" s="359"/>
      <c r="E3" s="359"/>
      <c r="F3" s="359"/>
      <c r="G3" s="359"/>
      <c r="H3" s="359"/>
      <c r="I3" s="359"/>
      <c r="J3" s="359"/>
      <c r="K3" s="359"/>
      <c r="L3" s="359"/>
      <c r="M3" s="359"/>
    </row>
    <row r="4" spans="4:19" ht="15.75" thickBot="1" x14ac:dyDescent="0.3">
      <c r="E4" s="105"/>
      <c r="F4" s="105"/>
      <c r="G4" s="105"/>
      <c r="H4" s="105"/>
      <c r="I4" s="105"/>
      <c r="J4" s="105"/>
      <c r="K4" s="105"/>
      <c r="L4" s="105"/>
      <c r="M4" s="105"/>
      <c r="N4" s="105"/>
      <c r="O4" s="105"/>
      <c r="P4" s="105"/>
      <c r="Q4" s="105"/>
      <c r="R4" s="105"/>
      <c r="S4" s="105"/>
    </row>
    <row r="5" spans="4:19" ht="29.25" customHeight="1" x14ac:dyDescent="0.25">
      <c r="D5" s="106" t="s">
        <v>350</v>
      </c>
      <c r="E5" s="360" t="s">
        <v>351</v>
      </c>
      <c r="F5" s="360" t="s">
        <v>352</v>
      </c>
      <c r="G5" s="360" t="s">
        <v>353</v>
      </c>
      <c r="H5" s="107"/>
      <c r="I5" s="108" t="s">
        <v>354</v>
      </c>
      <c r="J5" s="360">
        <v>2018</v>
      </c>
      <c r="K5" s="369" t="s">
        <v>449</v>
      </c>
      <c r="L5" s="365" t="s">
        <v>440</v>
      </c>
      <c r="M5" s="366"/>
      <c r="N5" s="105"/>
      <c r="O5" s="105"/>
      <c r="P5" s="105"/>
      <c r="Q5" s="105"/>
      <c r="R5" s="105"/>
      <c r="S5" s="105"/>
    </row>
    <row r="6" spans="4:19" ht="15.75" thickBot="1" x14ac:dyDescent="0.3">
      <c r="D6" s="109"/>
      <c r="E6" s="361"/>
      <c r="F6" s="362"/>
      <c r="G6" s="361"/>
      <c r="H6" s="110"/>
      <c r="I6" s="111"/>
      <c r="J6" s="361"/>
      <c r="K6" s="370"/>
      <c r="L6" s="367"/>
      <c r="M6" s="368"/>
      <c r="N6" s="105"/>
      <c r="O6" s="105"/>
      <c r="P6" s="105"/>
      <c r="Q6" s="105"/>
      <c r="R6" s="105"/>
      <c r="S6" s="105"/>
    </row>
    <row r="7" spans="4:19" x14ac:dyDescent="0.25">
      <c r="D7" s="112"/>
      <c r="E7" s="113"/>
      <c r="F7" s="129"/>
      <c r="G7" s="113"/>
      <c r="H7" s="113"/>
      <c r="I7" s="115"/>
      <c r="J7" s="113"/>
      <c r="K7" s="129"/>
      <c r="L7" s="171"/>
      <c r="M7" s="184"/>
      <c r="N7" s="105"/>
      <c r="O7" s="105"/>
      <c r="P7" s="105"/>
      <c r="Q7" s="105"/>
      <c r="R7" s="105"/>
      <c r="S7" s="105"/>
    </row>
    <row r="8" spans="4:19" ht="27" customHeight="1" x14ac:dyDescent="0.55000000000000004">
      <c r="D8" s="116"/>
      <c r="E8" s="129"/>
      <c r="F8" s="129"/>
      <c r="G8" s="129"/>
      <c r="H8" s="129"/>
      <c r="I8" s="118" t="s">
        <v>355</v>
      </c>
      <c r="J8" s="120">
        <f>+J10+J46+J59+J74</f>
        <v>15315951234</v>
      </c>
      <c r="K8" s="120">
        <f>+K10+K46+K59+K74</f>
        <v>9949429567</v>
      </c>
      <c r="L8" s="172"/>
      <c r="M8" s="185"/>
      <c r="N8" s="121">
        <f>+K8-4001082220</f>
        <v>5948347347</v>
      </c>
      <c r="O8" s="105"/>
      <c r="P8" s="105"/>
      <c r="Q8" s="105"/>
      <c r="R8" s="105"/>
      <c r="S8" s="105"/>
    </row>
    <row r="9" spans="4:19" x14ac:dyDescent="0.25">
      <c r="D9" s="116"/>
      <c r="E9" s="206" t="s">
        <v>451</v>
      </c>
      <c r="F9" s="129"/>
      <c r="G9" s="129"/>
      <c r="H9" s="129"/>
      <c r="I9" s="115"/>
      <c r="J9" s="129"/>
      <c r="K9" s="129"/>
      <c r="L9" s="173"/>
      <c r="M9" s="186"/>
      <c r="N9" s="105"/>
      <c r="O9" s="105"/>
      <c r="P9" s="105"/>
      <c r="Q9" s="105"/>
      <c r="R9" s="105"/>
      <c r="S9" s="105"/>
    </row>
    <row r="10" spans="4:19" ht="18" x14ac:dyDescent="0.25">
      <c r="D10" s="122" t="s">
        <v>356</v>
      </c>
      <c r="E10" s="123"/>
      <c r="F10" s="123"/>
      <c r="G10" s="123"/>
      <c r="H10" s="123"/>
      <c r="I10" s="123"/>
      <c r="J10" s="124">
        <f>+J13+J29+J39</f>
        <v>2467389574</v>
      </c>
      <c r="K10" s="124">
        <f>+K13+K29+K39</f>
        <v>2782250000</v>
      </c>
      <c r="L10" s="174"/>
      <c r="M10" s="187"/>
      <c r="N10" s="121">
        <f>+M13+M39</f>
        <v>0</v>
      </c>
      <c r="O10" s="105"/>
      <c r="P10" s="105"/>
      <c r="Q10" s="105"/>
      <c r="R10" s="105"/>
    </row>
    <row r="11" spans="4:19" x14ac:dyDescent="0.25">
      <c r="D11" s="116"/>
      <c r="E11" s="116" t="s">
        <v>357</v>
      </c>
      <c r="F11" s="116"/>
      <c r="G11" s="129"/>
      <c r="H11" s="129"/>
      <c r="I11" s="116"/>
      <c r="J11" s="125"/>
      <c r="K11" s="125"/>
      <c r="L11" s="175"/>
      <c r="M11" s="188"/>
      <c r="N11" s="105"/>
      <c r="O11" s="105"/>
      <c r="P11" s="105"/>
      <c r="Q11" s="105"/>
      <c r="R11" s="105"/>
    </row>
    <row r="12" spans="4:19" x14ac:dyDescent="0.25">
      <c r="D12" s="116"/>
      <c r="E12" s="116"/>
      <c r="F12" s="116"/>
      <c r="G12" s="116"/>
      <c r="H12" s="116"/>
      <c r="I12" s="116"/>
      <c r="J12" s="125"/>
      <c r="K12" s="125"/>
      <c r="L12" s="175"/>
      <c r="M12" s="188"/>
      <c r="N12" s="105"/>
      <c r="O12" s="105"/>
      <c r="P12" s="105"/>
      <c r="Q12" s="105"/>
      <c r="R12" s="105"/>
    </row>
    <row r="13" spans="4:19" x14ac:dyDescent="0.25">
      <c r="D13" s="126">
        <v>1</v>
      </c>
      <c r="E13" s="116" t="s">
        <v>358</v>
      </c>
      <c r="F13" s="116"/>
      <c r="G13" s="116"/>
      <c r="H13" s="127"/>
      <c r="I13" s="127"/>
      <c r="J13" s="128">
        <f>SUM(J14:J24)</f>
        <v>1343663688</v>
      </c>
      <c r="K13" s="128">
        <f>SUM(K14:K27)</f>
        <v>1630000000</v>
      </c>
      <c r="L13" s="176"/>
      <c r="M13" s="189"/>
      <c r="N13" s="121">
        <f>SUM(M14:M37)</f>
        <v>0</v>
      </c>
      <c r="O13" s="105"/>
      <c r="P13" s="105"/>
      <c r="Q13" s="105"/>
      <c r="R13" s="105"/>
    </row>
    <row r="14" spans="4:19" x14ac:dyDescent="0.25">
      <c r="D14" s="116"/>
      <c r="E14" s="116" t="s">
        <v>404</v>
      </c>
      <c r="F14" s="116" t="s">
        <v>359</v>
      </c>
      <c r="G14" s="357" t="s">
        <v>360</v>
      </c>
      <c r="H14" s="129">
        <v>1</v>
      </c>
      <c r="I14" s="116" t="s">
        <v>361</v>
      </c>
      <c r="J14" s="130">
        <v>9285000</v>
      </c>
      <c r="K14" s="119">
        <v>18000000</v>
      </c>
      <c r="L14" s="177"/>
      <c r="M14" s="190"/>
      <c r="N14" s="105"/>
      <c r="O14" s="105"/>
      <c r="P14" s="105"/>
      <c r="Q14" s="105"/>
      <c r="R14" s="105"/>
    </row>
    <row r="15" spans="4:19" x14ac:dyDescent="0.25">
      <c r="D15" s="116"/>
      <c r="E15" s="131" t="s">
        <v>405</v>
      </c>
      <c r="F15" s="131" t="s">
        <v>362</v>
      </c>
      <c r="G15" s="357"/>
      <c r="H15" s="129">
        <v>2</v>
      </c>
      <c r="I15" s="132" t="s">
        <v>363</v>
      </c>
      <c r="J15" s="133">
        <v>200000000</v>
      </c>
      <c r="K15" s="119">
        <v>220000000</v>
      </c>
      <c r="L15" s="177"/>
      <c r="M15" s="190"/>
      <c r="N15" s="105"/>
      <c r="O15" s="105"/>
      <c r="P15" s="105"/>
      <c r="Q15" s="105"/>
      <c r="R15" s="105"/>
    </row>
    <row r="16" spans="4:19" x14ac:dyDescent="0.25">
      <c r="D16" s="116"/>
      <c r="E16" s="131"/>
      <c r="F16" s="131"/>
      <c r="G16" s="129"/>
      <c r="H16" s="129">
        <v>3</v>
      </c>
      <c r="I16" s="116" t="s">
        <v>406</v>
      </c>
      <c r="J16" s="133">
        <v>28000000</v>
      </c>
      <c r="K16" s="119">
        <v>0</v>
      </c>
      <c r="L16" s="177"/>
      <c r="M16" s="190"/>
      <c r="N16" s="105"/>
      <c r="O16" s="105"/>
      <c r="P16" s="105"/>
      <c r="Q16" s="105"/>
      <c r="R16" s="105"/>
    </row>
    <row r="17" spans="4:19" ht="28.5" x14ac:dyDescent="0.25">
      <c r="D17" s="116"/>
      <c r="E17" s="131"/>
      <c r="F17" s="131"/>
      <c r="G17" s="129"/>
      <c r="H17" s="129">
        <v>4</v>
      </c>
      <c r="I17" s="134" t="s">
        <v>367</v>
      </c>
      <c r="J17" s="135">
        <v>15300000</v>
      </c>
      <c r="K17" s="205">
        <v>18000000</v>
      </c>
      <c r="L17" s="177"/>
      <c r="M17" s="190"/>
      <c r="N17" s="105"/>
      <c r="O17" s="105"/>
      <c r="P17" s="105"/>
      <c r="Q17" s="105"/>
      <c r="R17" s="105"/>
    </row>
    <row r="18" spans="4:19" x14ac:dyDescent="0.25">
      <c r="D18" s="116"/>
      <c r="E18" s="131"/>
      <c r="F18" s="131"/>
      <c r="G18" s="129"/>
      <c r="H18" s="129">
        <v>5</v>
      </c>
      <c r="I18" s="134" t="s">
        <v>368</v>
      </c>
      <c r="J18" s="130">
        <v>30000000</v>
      </c>
      <c r="K18" s="119">
        <v>40000000</v>
      </c>
      <c r="L18" s="177"/>
      <c r="M18" s="190"/>
      <c r="N18" s="105"/>
      <c r="O18" s="105"/>
      <c r="P18" s="105"/>
      <c r="Q18" s="105"/>
      <c r="R18" s="105"/>
    </row>
    <row r="19" spans="4:19" x14ac:dyDescent="0.25">
      <c r="D19" s="116"/>
      <c r="E19" s="131"/>
      <c r="F19" s="131"/>
      <c r="G19" s="129"/>
      <c r="H19" s="129">
        <v>6</v>
      </c>
      <c r="I19" s="116" t="s">
        <v>372</v>
      </c>
      <c r="J19" s="130">
        <v>45000000</v>
      </c>
      <c r="K19" s="119">
        <v>60000000</v>
      </c>
      <c r="L19" s="177"/>
      <c r="M19" s="190"/>
      <c r="N19" s="105"/>
      <c r="O19" s="105"/>
      <c r="P19" s="105"/>
      <c r="Q19" s="105"/>
      <c r="R19" s="105"/>
    </row>
    <row r="20" spans="4:19" x14ac:dyDescent="0.25">
      <c r="D20" s="116"/>
      <c r="E20" s="131"/>
      <c r="F20" s="131"/>
      <c r="G20" s="129"/>
      <c r="H20" s="129">
        <v>7</v>
      </c>
      <c r="I20" s="116" t="s">
        <v>407</v>
      </c>
      <c r="J20" s="130">
        <v>8000000</v>
      </c>
      <c r="K20" s="119">
        <v>8000000</v>
      </c>
      <c r="L20" s="177"/>
      <c r="M20" s="190"/>
      <c r="N20" s="105"/>
      <c r="O20" s="105"/>
      <c r="P20" s="105"/>
      <c r="Q20" s="105"/>
      <c r="R20" s="105"/>
    </row>
    <row r="21" spans="4:19" ht="34.5" customHeight="1" x14ac:dyDescent="0.25">
      <c r="D21" s="116"/>
      <c r="E21" s="116"/>
      <c r="F21" s="116"/>
      <c r="G21" s="116"/>
      <c r="H21" s="115">
        <v>8</v>
      </c>
      <c r="I21" s="204" t="s">
        <v>450</v>
      </c>
      <c r="J21" s="135">
        <f>151285744+219345987+282446957</f>
        <v>653078688</v>
      </c>
      <c r="K21" s="205">
        <v>654000000</v>
      </c>
      <c r="L21" s="177"/>
      <c r="M21" s="190"/>
      <c r="N21" s="105"/>
      <c r="O21" s="105"/>
      <c r="P21" s="105"/>
      <c r="Q21" s="105"/>
      <c r="R21" s="105"/>
    </row>
    <row r="22" spans="4:19" x14ac:dyDescent="0.25">
      <c r="D22" s="116"/>
      <c r="E22" s="116"/>
      <c r="F22" s="116"/>
      <c r="G22" s="116"/>
      <c r="H22" s="115">
        <v>11</v>
      </c>
      <c r="I22" s="136" t="s">
        <v>375</v>
      </c>
      <c r="J22" s="130">
        <v>295000000</v>
      </c>
      <c r="K22" s="119">
        <v>125000000</v>
      </c>
      <c r="L22" s="177"/>
      <c r="M22" s="190"/>
      <c r="N22" s="105"/>
      <c r="O22" s="105"/>
      <c r="P22" s="105"/>
      <c r="Q22" s="105"/>
      <c r="R22" s="105"/>
      <c r="S22" s="105"/>
    </row>
    <row r="23" spans="4:19" x14ac:dyDescent="0.25">
      <c r="D23" s="116"/>
      <c r="E23" s="116"/>
      <c r="F23" s="116"/>
      <c r="G23" s="116"/>
      <c r="H23" s="115">
        <v>12</v>
      </c>
      <c r="I23" s="136" t="s">
        <v>376</v>
      </c>
      <c r="J23" s="130">
        <v>15000000</v>
      </c>
      <c r="K23" s="119">
        <v>36000000</v>
      </c>
      <c r="L23" s="177"/>
      <c r="M23" s="190"/>
      <c r="N23" s="105"/>
      <c r="O23" s="105"/>
      <c r="P23" s="105"/>
      <c r="Q23" s="105"/>
      <c r="R23" s="105"/>
      <c r="S23" s="105"/>
    </row>
    <row r="24" spans="4:19" x14ac:dyDescent="0.25">
      <c r="D24" s="116"/>
      <c r="E24" s="116"/>
      <c r="F24" s="116"/>
      <c r="G24" s="116"/>
      <c r="H24" s="115">
        <v>13</v>
      </c>
      <c r="I24" s="136" t="s">
        <v>378</v>
      </c>
      <c r="J24" s="130">
        <v>45000000</v>
      </c>
      <c r="K24" s="119">
        <v>45000000</v>
      </c>
      <c r="L24" s="177"/>
      <c r="M24" s="190"/>
      <c r="N24" s="105"/>
      <c r="O24" s="105"/>
      <c r="P24" s="105"/>
      <c r="Q24" s="105"/>
      <c r="R24" s="105"/>
      <c r="S24" s="105"/>
    </row>
    <row r="25" spans="4:19" x14ac:dyDescent="0.25">
      <c r="D25" s="116"/>
      <c r="E25" s="116"/>
      <c r="F25" s="116"/>
      <c r="G25" s="116"/>
      <c r="H25" s="115">
        <v>14</v>
      </c>
      <c r="I25" s="116" t="s">
        <v>435</v>
      </c>
      <c r="J25" s="130">
        <v>0</v>
      </c>
      <c r="K25" s="119">
        <v>76000000</v>
      </c>
      <c r="L25" s="177"/>
      <c r="M25" s="190"/>
      <c r="N25" s="105"/>
      <c r="O25" s="105"/>
      <c r="P25" s="105"/>
      <c r="Q25" s="105"/>
      <c r="R25" s="105"/>
      <c r="S25" s="105"/>
    </row>
    <row r="26" spans="4:19" x14ac:dyDescent="0.25">
      <c r="D26" s="116"/>
      <c r="E26" s="116"/>
      <c r="F26" s="116"/>
      <c r="G26" s="116"/>
      <c r="H26" s="115">
        <v>15</v>
      </c>
      <c r="I26" s="116" t="s">
        <v>436</v>
      </c>
      <c r="J26" s="130"/>
      <c r="K26" s="119">
        <v>140000000</v>
      </c>
      <c r="L26" s="177"/>
      <c r="M26" s="190"/>
      <c r="N26" s="105"/>
      <c r="O26" s="105"/>
      <c r="P26" s="105"/>
      <c r="Q26" s="105"/>
      <c r="R26" s="105"/>
      <c r="S26" s="105"/>
    </row>
    <row r="27" spans="4:19" x14ac:dyDescent="0.25">
      <c r="D27" s="116"/>
      <c r="E27" s="116"/>
      <c r="F27" s="116"/>
      <c r="G27" s="116"/>
      <c r="H27" s="115">
        <v>16</v>
      </c>
      <c r="I27" s="116" t="s">
        <v>437</v>
      </c>
      <c r="J27" s="130"/>
      <c r="K27" s="119">
        <v>190000000</v>
      </c>
      <c r="L27" s="177"/>
      <c r="M27" s="190"/>
      <c r="N27" s="105"/>
      <c r="O27" s="105"/>
      <c r="P27" s="105"/>
      <c r="Q27" s="105"/>
      <c r="R27" s="105"/>
      <c r="S27" s="105"/>
    </row>
    <row r="28" spans="4:19" x14ac:dyDescent="0.25">
      <c r="D28" s="116"/>
      <c r="E28" s="116"/>
      <c r="F28" s="116"/>
      <c r="G28" s="116"/>
      <c r="H28" s="115"/>
      <c r="I28" s="116"/>
      <c r="J28" s="130"/>
      <c r="K28" s="119"/>
      <c r="L28" s="177"/>
      <c r="M28" s="190"/>
      <c r="N28" s="105"/>
      <c r="O28" s="105"/>
      <c r="P28" s="105"/>
      <c r="Q28" s="105"/>
      <c r="R28" s="105"/>
      <c r="S28" s="105"/>
    </row>
    <row r="29" spans="4:19" x14ac:dyDescent="0.25">
      <c r="D29" s="126">
        <v>1</v>
      </c>
      <c r="E29" s="116" t="s">
        <v>358</v>
      </c>
      <c r="F29" s="116"/>
      <c r="G29" s="116"/>
      <c r="H29" s="127"/>
      <c r="I29" s="127"/>
      <c r="J29" s="128">
        <f>SUM(J30:J37)</f>
        <v>610689956</v>
      </c>
      <c r="K29" s="128">
        <f>SUM(K30:K37)</f>
        <v>624250000</v>
      </c>
      <c r="L29" s="176"/>
      <c r="M29" s="189"/>
      <c r="N29" s="121">
        <f>SUM(M30:M55)</f>
        <v>0</v>
      </c>
      <c r="O29" s="105"/>
      <c r="P29" s="105"/>
      <c r="Q29" s="105"/>
      <c r="R29" s="105"/>
      <c r="S29" s="105"/>
    </row>
    <row r="30" spans="4:19" x14ac:dyDescent="0.25">
      <c r="D30" s="116"/>
      <c r="E30" s="116" t="s">
        <v>409</v>
      </c>
      <c r="F30" s="116" t="s">
        <v>359</v>
      </c>
      <c r="G30" s="357" t="s">
        <v>360</v>
      </c>
      <c r="H30" s="129">
        <v>17</v>
      </c>
      <c r="I30" s="116" t="s">
        <v>365</v>
      </c>
      <c r="J30" s="130">
        <v>44909156</v>
      </c>
      <c r="K30" s="119">
        <v>55000000</v>
      </c>
      <c r="L30" s="177"/>
      <c r="M30" s="190"/>
      <c r="N30" s="105"/>
      <c r="O30" s="105"/>
      <c r="P30" s="105"/>
      <c r="Q30" s="105"/>
      <c r="R30" s="105"/>
      <c r="S30" s="105"/>
    </row>
    <row r="31" spans="4:19" x14ac:dyDescent="0.25">
      <c r="D31" s="116"/>
      <c r="E31" s="131" t="s">
        <v>410</v>
      </c>
      <c r="F31" s="131" t="s">
        <v>362</v>
      </c>
      <c r="G31" s="357"/>
      <c r="H31" s="129">
        <v>18</v>
      </c>
      <c r="I31" s="116" t="s">
        <v>366</v>
      </c>
      <c r="J31" s="130">
        <v>47000000</v>
      </c>
      <c r="K31" s="119">
        <v>51000000</v>
      </c>
      <c r="L31" s="177"/>
      <c r="M31" s="190"/>
      <c r="N31" s="105"/>
      <c r="O31" s="105"/>
      <c r="P31" s="105"/>
      <c r="Q31" s="105"/>
      <c r="R31" s="105"/>
      <c r="S31" s="105"/>
    </row>
    <row r="32" spans="4:19" x14ac:dyDescent="0.25">
      <c r="D32" s="116"/>
      <c r="E32" s="116"/>
      <c r="F32" s="116"/>
      <c r="G32" s="116"/>
      <c r="H32" s="115">
        <v>19</v>
      </c>
      <c r="I32" s="134" t="s">
        <v>370</v>
      </c>
      <c r="J32" s="135">
        <v>352280800</v>
      </c>
      <c r="K32" s="119">
        <v>300000000</v>
      </c>
      <c r="L32" s="177"/>
      <c r="M32" s="190"/>
      <c r="N32" s="105"/>
      <c r="O32" s="105"/>
      <c r="P32" s="105"/>
      <c r="Q32" s="105"/>
      <c r="R32" s="105"/>
      <c r="S32" s="105"/>
    </row>
    <row r="33" spans="4:19" x14ac:dyDescent="0.25">
      <c r="D33" s="116"/>
      <c r="E33" s="116"/>
      <c r="F33" s="116"/>
      <c r="G33" s="116"/>
      <c r="H33" s="115">
        <v>20</v>
      </c>
      <c r="I33" s="116" t="s">
        <v>369</v>
      </c>
      <c r="J33" s="130">
        <v>39000000</v>
      </c>
      <c r="K33" s="119">
        <v>42000000</v>
      </c>
      <c r="L33" s="177"/>
      <c r="M33" s="190"/>
      <c r="N33" s="105"/>
      <c r="O33" s="105"/>
      <c r="P33" s="105"/>
      <c r="Q33" s="105"/>
      <c r="R33" s="105"/>
      <c r="S33" s="105"/>
    </row>
    <row r="34" spans="4:19" x14ac:dyDescent="0.25">
      <c r="D34" s="116"/>
      <c r="E34" s="116"/>
      <c r="F34" s="116"/>
      <c r="G34" s="116"/>
      <c r="H34" s="115">
        <v>21</v>
      </c>
      <c r="I34" s="116" t="s">
        <v>373</v>
      </c>
      <c r="J34" s="130">
        <v>7500000</v>
      </c>
      <c r="K34" s="119">
        <v>10000000</v>
      </c>
      <c r="L34" s="177"/>
      <c r="M34" s="190"/>
      <c r="N34" s="105"/>
      <c r="O34" s="105"/>
      <c r="P34" s="105"/>
      <c r="Q34" s="105"/>
      <c r="R34" s="105"/>
      <c r="S34" s="105"/>
    </row>
    <row r="35" spans="4:19" x14ac:dyDescent="0.25">
      <c r="D35" s="116"/>
      <c r="E35" s="116"/>
      <c r="F35" s="116"/>
      <c r="G35" s="116"/>
      <c r="H35" s="115">
        <v>22</v>
      </c>
      <c r="I35" s="134" t="s">
        <v>374</v>
      </c>
      <c r="J35" s="130">
        <v>50000000</v>
      </c>
      <c r="K35" s="119">
        <v>125000000</v>
      </c>
      <c r="L35" s="177"/>
      <c r="M35" s="190"/>
      <c r="N35" s="105"/>
      <c r="O35" s="105"/>
      <c r="P35" s="105"/>
      <c r="Q35" s="105"/>
      <c r="R35" s="105"/>
      <c r="S35" s="105"/>
    </row>
    <row r="36" spans="4:19" x14ac:dyDescent="0.25">
      <c r="D36" s="116"/>
      <c r="E36" s="116"/>
      <c r="F36" s="116"/>
      <c r="G36" s="116"/>
      <c r="H36" s="115">
        <v>23</v>
      </c>
      <c r="I36" s="136" t="s">
        <v>377</v>
      </c>
      <c r="J36" s="130">
        <v>25000000</v>
      </c>
      <c r="K36" s="119">
        <v>0</v>
      </c>
      <c r="L36" s="177"/>
      <c r="M36" s="190"/>
      <c r="N36" s="105"/>
      <c r="O36" s="105"/>
      <c r="P36" s="105"/>
      <c r="Q36" s="105"/>
      <c r="R36" s="105"/>
      <c r="S36" s="105"/>
    </row>
    <row r="37" spans="4:19" x14ac:dyDescent="0.25">
      <c r="D37" s="116"/>
      <c r="E37" s="116"/>
      <c r="F37" s="116"/>
      <c r="G37" s="116"/>
      <c r="H37" s="115">
        <v>24</v>
      </c>
      <c r="I37" s="136" t="s">
        <v>379</v>
      </c>
      <c r="J37" s="130">
        <v>45000000</v>
      </c>
      <c r="K37" s="119">
        <v>41250000</v>
      </c>
      <c r="L37" s="177"/>
      <c r="M37" s="190"/>
      <c r="N37" s="105"/>
      <c r="O37" s="105"/>
      <c r="P37" s="105"/>
      <c r="Q37" s="105"/>
      <c r="R37" s="105"/>
      <c r="S37" s="105"/>
    </row>
    <row r="38" spans="4:19" x14ac:dyDescent="0.25">
      <c r="D38" s="116"/>
      <c r="E38" s="116"/>
      <c r="F38" s="116"/>
      <c r="G38" s="116"/>
      <c r="H38" s="115"/>
      <c r="I38" s="139"/>
      <c r="J38" s="130"/>
      <c r="K38" s="130"/>
      <c r="L38" s="177"/>
      <c r="M38" s="191"/>
      <c r="N38" s="105"/>
      <c r="O38" s="105"/>
      <c r="P38" s="105"/>
      <c r="Q38" s="105"/>
      <c r="R38" s="105"/>
      <c r="S38" s="105"/>
    </row>
    <row r="39" spans="4:19" x14ac:dyDescent="0.25">
      <c r="D39" s="116">
        <v>2</v>
      </c>
      <c r="E39" s="116" t="s">
        <v>358</v>
      </c>
      <c r="F39" s="116"/>
      <c r="G39" s="116"/>
      <c r="H39" s="140"/>
      <c r="I39" s="141"/>
      <c r="J39" s="128">
        <f>SUM(J40:J44)</f>
        <v>513035930</v>
      </c>
      <c r="K39" s="128">
        <f>SUM(K40:K44)</f>
        <v>528000000</v>
      </c>
      <c r="L39" s="176"/>
      <c r="M39" s="189"/>
      <c r="N39" s="121">
        <f>SUM(M41:M44)</f>
        <v>0</v>
      </c>
      <c r="O39" s="105"/>
      <c r="P39" s="105"/>
      <c r="Q39" s="105"/>
      <c r="R39" s="105"/>
      <c r="S39" s="105"/>
    </row>
    <row r="40" spans="4:19" ht="28.5" x14ac:dyDescent="0.25">
      <c r="D40" s="116"/>
      <c r="E40" s="116" t="s">
        <v>411</v>
      </c>
      <c r="F40" s="116"/>
      <c r="G40" s="116"/>
      <c r="H40" s="115">
        <v>25</v>
      </c>
      <c r="I40" s="139" t="s">
        <v>380</v>
      </c>
      <c r="J40" s="130">
        <v>43367500</v>
      </c>
      <c r="K40" s="130">
        <v>60000000</v>
      </c>
      <c r="L40" s="177"/>
      <c r="M40" s="192"/>
      <c r="N40" s="121"/>
      <c r="O40" s="105"/>
      <c r="P40" s="105"/>
      <c r="Q40" s="105"/>
      <c r="R40" s="105"/>
      <c r="S40" s="105"/>
    </row>
    <row r="41" spans="4:19" ht="33" customHeight="1" x14ac:dyDescent="0.25">
      <c r="D41" s="116"/>
      <c r="E41" s="116" t="s">
        <v>412</v>
      </c>
      <c r="F41" s="116"/>
      <c r="G41" s="116"/>
      <c r="H41" s="115">
        <v>26</v>
      </c>
      <c r="I41" s="139" t="s">
        <v>381</v>
      </c>
      <c r="J41" s="130">
        <v>11600800</v>
      </c>
      <c r="K41" s="119">
        <v>11000000</v>
      </c>
      <c r="L41" s="177"/>
      <c r="M41" s="190"/>
      <c r="N41" s="105"/>
      <c r="O41" s="105"/>
      <c r="P41" s="105"/>
      <c r="Q41" s="105"/>
      <c r="R41" s="105"/>
      <c r="S41" s="105"/>
    </row>
    <row r="42" spans="4:19" x14ac:dyDescent="0.25">
      <c r="D42" s="116"/>
      <c r="F42" s="116"/>
      <c r="G42" s="116"/>
      <c r="H42" s="115">
        <v>27</v>
      </c>
      <c r="I42" s="139" t="s">
        <v>382</v>
      </c>
      <c r="J42" s="130">
        <v>14483730</v>
      </c>
      <c r="K42" s="119">
        <v>12000000</v>
      </c>
      <c r="L42" s="177"/>
      <c r="M42" s="190"/>
      <c r="N42" s="105"/>
      <c r="O42" s="105"/>
      <c r="P42" s="105"/>
      <c r="Q42" s="105"/>
      <c r="R42" s="105"/>
      <c r="S42" s="105"/>
    </row>
    <row r="43" spans="4:19" x14ac:dyDescent="0.25">
      <c r="D43" s="116"/>
      <c r="E43" s="116"/>
      <c r="F43" s="116"/>
      <c r="G43" s="116"/>
      <c r="H43" s="115">
        <v>28</v>
      </c>
      <c r="I43" s="139" t="s">
        <v>383</v>
      </c>
      <c r="J43" s="130">
        <v>242000000</v>
      </c>
      <c r="K43" s="119">
        <v>190000000</v>
      </c>
      <c r="L43" s="177"/>
      <c r="M43" s="190"/>
      <c r="N43" s="105"/>
      <c r="O43" s="105"/>
      <c r="P43" s="105"/>
      <c r="Q43" s="105"/>
      <c r="R43" s="105"/>
      <c r="S43" s="105"/>
    </row>
    <row r="44" spans="4:19" x14ac:dyDescent="0.25">
      <c r="D44" s="116"/>
      <c r="E44" s="116"/>
      <c r="F44" s="116"/>
      <c r="G44" s="116"/>
      <c r="H44" s="115">
        <v>29</v>
      </c>
      <c r="I44" s="139" t="s">
        <v>384</v>
      </c>
      <c r="J44" s="130">
        <v>201583900</v>
      </c>
      <c r="K44" s="119">
        <v>255000000</v>
      </c>
      <c r="L44" s="177"/>
      <c r="M44" s="190"/>
      <c r="N44" s="105"/>
      <c r="O44" s="105"/>
      <c r="P44" s="105"/>
      <c r="Q44" s="105"/>
      <c r="R44" s="105"/>
      <c r="S44" s="105"/>
    </row>
    <row r="45" spans="4:19" x14ac:dyDescent="0.25">
      <c r="D45" s="116"/>
      <c r="E45" s="116"/>
      <c r="F45" s="116"/>
      <c r="G45" s="116"/>
      <c r="H45" s="116"/>
      <c r="I45" s="142"/>
      <c r="J45" s="130"/>
      <c r="K45" s="126"/>
      <c r="L45" s="178"/>
      <c r="M45" s="191"/>
      <c r="N45" s="105"/>
      <c r="O45" s="105"/>
      <c r="P45" s="105"/>
      <c r="Q45" s="105"/>
      <c r="R45" s="105"/>
      <c r="S45" s="105"/>
    </row>
    <row r="46" spans="4:19" ht="18" x14ac:dyDescent="0.25">
      <c r="D46" s="122" t="s">
        <v>448</v>
      </c>
      <c r="E46" s="123"/>
      <c r="F46" s="123"/>
      <c r="G46" s="123"/>
      <c r="H46" s="123"/>
      <c r="I46" s="123"/>
      <c r="J46" s="124">
        <f>+J49+J54</f>
        <v>7810765200</v>
      </c>
      <c r="K46" s="124">
        <f>+K49+K54</f>
        <v>1460000000</v>
      </c>
      <c r="L46" s="174"/>
      <c r="M46" s="187"/>
      <c r="N46" s="105"/>
      <c r="O46" s="105"/>
      <c r="P46" s="105"/>
      <c r="Q46" s="105"/>
      <c r="R46" s="105"/>
      <c r="S46" s="105"/>
    </row>
    <row r="47" spans="4:19" x14ac:dyDescent="0.25">
      <c r="D47" s="116"/>
      <c r="E47" s="116"/>
      <c r="F47" s="116"/>
      <c r="G47" s="129"/>
      <c r="H47" s="129"/>
      <c r="I47" s="116"/>
      <c r="J47" s="125"/>
      <c r="K47" s="125"/>
      <c r="L47" s="175"/>
      <c r="M47" s="188"/>
      <c r="N47" s="105"/>
      <c r="O47" s="105"/>
      <c r="P47" s="105"/>
      <c r="Q47" s="105"/>
      <c r="R47" s="105"/>
      <c r="S47" s="105"/>
    </row>
    <row r="48" spans="4:19" x14ac:dyDescent="0.25">
      <c r="D48" s="116"/>
      <c r="E48" s="116"/>
      <c r="F48" s="116"/>
      <c r="G48" s="116"/>
      <c r="H48" s="116"/>
      <c r="I48" s="142"/>
      <c r="J48" s="130"/>
      <c r="K48" s="130"/>
      <c r="L48" s="178"/>
      <c r="M48" s="191"/>
      <c r="N48" s="105"/>
      <c r="O48" s="105"/>
      <c r="P48" s="105"/>
      <c r="Q48" s="105"/>
      <c r="R48" s="105"/>
      <c r="S48" s="105"/>
    </row>
    <row r="49" spans="4:19" x14ac:dyDescent="0.25">
      <c r="D49" s="126">
        <v>1</v>
      </c>
      <c r="E49" s="116" t="s">
        <v>358</v>
      </c>
      <c r="F49" s="116"/>
      <c r="G49" s="116"/>
      <c r="H49" s="127"/>
      <c r="I49" s="143"/>
      <c r="J49" s="144">
        <f>SUM(J50:J52)</f>
        <v>7492599900</v>
      </c>
      <c r="K49" s="144">
        <f>SUM(K50:K52)</f>
        <v>1100000000</v>
      </c>
      <c r="L49" s="176"/>
      <c r="M49" s="193"/>
      <c r="N49" s="121">
        <f>SUM(M50:M51)</f>
        <v>0</v>
      </c>
      <c r="O49" s="105"/>
      <c r="P49" s="105"/>
      <c r="Q49" s="105"/>
      <c r="R49" s="105"/>
      <c r="S49" s="105"/>
    </row>
    <row r="50" spans="4:19" ht="30" customHeight="1" x14ac:dyDescent="0.25">
      <c r="D50" s="116"/>
      <c r="E50" s="104" t="s">
        <v>425</v>
      </c>
      <c r="F50" s="116" t="s">
        <v>386</v>
      </c>
      <c r="G50" s="145" t="s">
        <v>360</v>
      </c>
      <c r="H50" s="129">
        <v>30</v>
      </c>
      <c r="I50" s="139" t="s">
        <v>439</v>
      </c>
      <c r="J50" s="130">
        <v>95363300</v>
      </c>
      <c r="K50" s="119">
        <v>100000000</v>
      </c>
      <c r="L50" s="177"/>
      <c r="M50" s="190"/>
      <c r="N50" s="105"/>
      <c r="O50" s="105"/>
      <c r="P50" s="105"/>
      <c r="Q50" s="105"/>
      <c r="R50" s="105"/>
      <c r="S50" s="105"/>
    </row>
    <row r="51" spans="4:19" ht="19.5" customHeight="1" x14ac:dyDescent="0.25">
      <c r="D51" s="116"/>
      <c r="E51" s="116" t="s">
        <v>387</v>
      </c>
      <c r="F51" s="116" t="s">
        <v>388</v>
      </c>
      <c r="G51" s="116"/>
      <c r="H51" s="126">
        <v>31</v>
      </c>
      <c r="I51" s="139" t="s">
        <v>427</v>
      </c>
      <c r="J51" s="130">
        <v>297790000</v>
      </c>
      <c r="K51" s="119">
        <v>0</v>
      </c>
      <c r="L51" s="177"/>
      <c r="M51" s="190"/>
      <c r="N51" s="105"/>
      <c r="O51" s="105"/>
      <c r="P51" s="105"/>
      <c r="Q51" s="105"/>
      <c r="R51" s="105"/>
      <c r="S51" s="105"/>
    </row>
    <row r="52" spans="4:19" ht="19.5" customHeight="1" x14ac:dyDescent="0.25">
      <c r="D52" s="116"/>
      <c r="E52" s="116"/>
      <c r="F52" s="116"/>
      <c r="G52" s="116"/>
      <c r="H52" s="126">
        <v>32</v>
      </c>
      <c r="I52" s="139" t="s">
        <v>428</v>
      </c>
      <c r="J52" s="130">
        <v>7099446600</v>
      </c>
      <c r="K52" s="130">
        <v>1000000000</v>
      </c>
      <c r="L52" s="179"/>
      <c r="M52" s="190"/>
      <c r="N52" s="105"/>
      <c r="O52" s="105"/>
      <c r="P52" s="105"/>
      <c r="Q52" s="105"/>
      <c r="R52" s="105"/>
      <c r="S52" s="105"/>
    </row>
    <row r="53" spans="4:19" ht="19.5" customHeight="1" x14ac:dyDescent="0.25">
      <c r="D53" s="116"/>
      <c r="E53" s="116"/>
      <c r="F53" s="116"/>
      <c r="G53" s="116"/>
      <c r="H53" s="126"/>
      <c r="I53" s="139"/>
      <c r="J53" s="130"/>
      <c r="K53" s="130"/>
      <c r="L53" s="179"/>
      <c r="M53" s="190"/>
      <c r="N53" s="105"/>
      <c r="O53" s="105"/>
      <c r="P53" s="105"/>
      <c r="Q53" s="105"/>
      <c r="R53" s="105"/>
      <c r="S53" s="105"/>
    </row>
    <row r="54" spans="4:19" ht="19.5" customHeight="1" x14ac:dyDescent="0.25">
      <c r="D54" s="116">
        <v>2</v>
      </c>
      <c r="E54" s="116" t="s">
        <v>358</v>
      </c>
      <c r="F54" s="116"/>
      <c r="G54" s="116"/>
      <c r="H54" s="127"/>
      <c r="I54" s="143"/>
      <c r="J54" s="144">
        <f>SUM(J55:J57)</f>
        <v>318165300</v>
      </c>
      <c r="K54" s="144">
        <f>SUM(K55:K57)</f>
        <v>360000000</v>
      </c>
      <c r="L54" s="176"/>
      <c r="M54" s="193"/>
      <c r="N54" s="105"/>
      <c r="O54" s="105"/>
      <c r="P54" s="105"/>
      <c r="Q54" s="105"/>
      <c r="R54" s="105"/>
      <c r="S54" s="105"/>
    </row>
    <row r="55" spans="4:19" ht="28.5" customHeight="1" x14ac:dyDescent="0.25">
      <c r="D55" s="116"/>
      <c r="E55" s="116" t="s">
        <v>385</v>
      </c>
      <c r="F55" s="116"/>
      <c r="G55" s="116"/>
      <c r="H55" s="146">
        <v>33</v>
      </c>
      <c r="I55" s="139" t="s">
        <v>438</v>
      </c>
      <c r="J55" s="130">
        <v>95543500</v>
      </c>
      <c r="K55" s="119">
        <v>100000000</v>
      </c>
      <c r="L55" s="177"/>
      <c r="M55" s="190"/>
      <c r="N55" s="105"/>
      <c r="O55" s="105"/>
      <c r="P55" s="105"/>
      <c r="Q55" s="105"/>
      <c r="R55" s="105"/>
      <c r="S55" s="105"/>
    </row>
    <row r="56" spans="4:19" ht="19.5" customHeight="1" x14ac:dyDescent="0.25">
      <c r="D56" s="116"/>
      <c r="E56" s="116" t="s">
        <v>389</v>
      </c>
      <c r="F56" s="116"/>
      <c r="G56" s="116"/>
      <c r="H56" s="126">
        <v>34</v>
      </c>
      <c r="I56" s="139" t="s">
        <v>426</v>
      </c>
      <c r="J56" s="130">
        <v>146021800</v>
      </c>
      <c r="K56" s="130">
        <v>260000000</v>
      </c>
      <c r="L56" s="179" t="s">
        <v>442</v>
      </c>
      <c r="M56" s="190"/>
      <c r="N56" s="105"/>
      <c r="O56" s="105"/>
      <c r="P56" s="105"/>
      <c r="Q56" s="105"/>
      <c r="R56" s="105"/>
      <c r="S56" s="105"/>
    </row>
    <row r="57" spans="4:19" ht="29.25" customHeight="1" x14ac:dyDescent="0.25">
      <c r="D57" s="116"/>
      <c r="E57" s="116"/>
      <c r="F57" s="116"/>
      <c r="G57" s="116"/>
      <c r="H57" s="146">
        <v>35</v>
      </c>
      <c r="I57" s="139" t="s">
        <v>429</v>
      </c>
      <c r="J57" s="130">
        <v>76600000</v>
      </c>
      <c r="K57" s="119">
        <v>0</v>
      </c>
      <c r="L57" s="179"/>
      <c r="M57" s="190"/>
      <c r="N57" s="105"/>
      <c r="O57" s="105"/>
      <c r="P57" s="105"/>
      <c r="Q57" s="105"/>
      <c r="R57" s="105"/>
      <c r="S57" s="105"/>
    </row>
    <row r="58" spans="4:19" x14ac:dyDescent="0.25">
      <c r="D58" s="116"/>
      <c r="E58" s="116"/>
      <c r="F58" s="116"/>
      <c r="G58" s="116"/>
      <c r="H58" s="126"/>
      <c r="I58" s="147"/>
      <c r="J58" s="130"/>
      <c r="K58" s="148"/>
      <c r="L58" s="177"/>
      <c r="M58" s="191"/>
      <c r="N58" s="105"/>
      <c r="O58" s="105"/>
      <c r="P58" s="105"/>
      <c r="Q58" s="105"/>
      <c r="R58" s="105"/>
      <c r="S58" s="105"/>
    </row>
    <row r="59" spans="4:19" ht="18" x14ac:dyDescent="0.25">
      <c r="D59" s="122" t="s">
        <v>452</v>
      </c>
      <c r="E59" s="123"/>
      <c r="F59" s="123"/>
      <c r="G59" s="123"/>
      <c r="H59" s="123"/>
      <c r="I59" s="123"/>
      <c r="J59" s="124">
        <f>+J62+J68</f>
        <v>1521330400</v>
      </c>
      <c r="K59" s="124">
        <f>+K62+K68</f>
        <v>2950000000</v>
      </c>
      <c r="L59" s="174"/>
      <c r="M59" s="187"/>
      <c r="N59" s="121">
        <f>+M62+M68</f>
        <v>0</v>
      </c>
      <c r="O59" s="105"/>
      <c r="P59" s="105"/>
      <c r="Q59" s="105"/>
      <c r="R59" s="105"/>
      <c r="S59" s="105"/>
    </row>
    <row r="60" spans="4:19" ht="15" customHeight="1" x14ac:dyDescent="0.25">
      <c r="D60" s="116"/>
      <c r="E60" s="116" t="s">
        <v>390</v>
      </c>
      <c r="F60" s="116"/>
      <c r="G60" s="129" t="s">
        <v>391</v>
      </c>
      <c r="H60" s="129"/>
      <c r="I60" s="116"/>
      <c r="J60" s="125"/>
      <c r="K60" s="125"/>
      <c r="L60" s="175"/>
      <c r="M60" s="188"/>
      <c r="N60" s="105"/>
      <c r="O60" s="105"/>
      <c r="P60" s="105"/>
      <c r="Q60" s="105"/>
      <c r="R60" s="105"/>
      <c r="S60" s="105"/>
    </row>
    <row r="61" spans="4:19" x14ac:dyDescent="0.25">
      <c r="D61" s="116"/>
      <c r="E61" s="116"/>
      <c r="F61" s="116"/>
      <c r="G61" s="116"/>
      <c r="H61" s="126"/>
      <c r="I61" s="147"/>
      <c r="J61" s="130"/>
      <c r="K61" s="130"/>
      <c r="L61" s="177"/>
      <c r="M61" s="191"/>
      <c r="N61" s="105"/>
      <c r="O61" s="105"/>
      <c r="P61" s="105"/>
      <c r="Q61" s="105"/>
      <c r="R61" s="105"/>
      <c r="S61" s="105"/>
    </row>
    <row r="62" spans="4:19" x14ac:dyDescent="0.25">
      <c r="D62" s="116">
        <v>1</v>
      </c>
      <c r="E62" s="116" t="s">
        <v>358</v>
      </c>
      <c r="F62" s="116"/>
      <c r="G62" s="116"/>
      <c r="H62" s="149"/>
      <c r="I62" s="150"/>
      <c r="J62" s="151">
        <f>SUM(J63:J64)</f>
        <v>295600900</v>
      </c>
      <c r="K62" s="151">
        <f>SUM(K63:K64)</f>
        <v>1300000000</v>
      </c>
      <c r="L62" s="176"/>
      <c r="M62" s="194"/>
      <c r="N62" s="121">
        <f>SUM(M63:M64)</f>
        <v>0</v>
      </c>
      <c r="O62" s="105"/>
      <c r="P62" s="105"/>
      <c r="Q62" s="105"/>
      <c r="R62" s="105"/>
      <c r="S62" s="105"/>
    </row>
    <row r="63" spans="4:19" ht="33.75" customHeight="1" x14ac:dyDescent="0.25">
      <c r="D63" s="131"/>
      <c r="E63" s="104" t="s">
        <v>423</v>
      </c>
      <c r="F63" s="116"/>
      <c r="G63" s="116"/>
      <c r="H63" s="126">
        <v>36</v>
      </c>
      <c r="I63" s="139" t="s">
        <v>392</v>
      </c>
      <c r="J63" s="130">
        <v>98068900</v>
      </c>
      <c r="K63" s="119">
        <v>520000000</v>
      </c>
      <c r="L63" s="177" t="s">
        <v>445</v>
      </c>
      <c r="M63" s="190"/>
      <c r="N63" s="105"/>
      <c r="O63" s="105"/>
      <c r="P63" s="105"/>
      <c r="Q63" s="105"/>
      <c r="R63" s="105"/>
      <c r="S63" s="105"/>
    </row>
    <row r="64" spans="4:19" x14ac:dyDescent="0.25">
      <c r="D64" s="116"/>
      <c r="E64" s="116"/>
      <c r="F64" s="116"/>
      <c r="G64" s="116"/>
      <c r="H64" s="116">
        <v>37</v>
      </c>
      <c r="I64" s="139" t="s">
        <v>393</v>
      </c>
      <c r="J64" s="130">
        <v>197532000</v>
      </c>
      <c r="K64" s="119">
        <v>780000000</v>
      </c>
      <c r="L64" s="177" t="s">
        <v>443</v>
      </c>
      <c r="M64" s="190"/>
      <c r="N64" s="105"/>
      <c r="O64" s="105"/>
      <c r="P64" s="105"/>
      <c r="Q64" s="105"/>
      <c r="R64" s="105"/>
      <c r="S64" s="105"/>
    </row>
    <row r="65" spans="4:19" x14ac:dyDescent="0.25">
      <c r="D65" s="116"/>
      <c r="E65" s="116"/>
      <c r="F65" s="116"/>
      <c r="G65" s="116"/>
      <c r="H65" s="116"/>
      <c r="I65" s="139"/>
      <c r="J65" s="130"/>
      <c r="K65" s="130"/>
      <c r="L65" s="177" t="s">
        <v>446</v>
      </c>
      <c r="M65" s="190"/>
      <c r="N65" s="105"/>
      <c r="O65" s="105"/>
      <c r="P65" s="105"/>
      <c r="Q65" s="105"/>
      <c r="R65" s="105"/>
      <c r="S65" s="105"/>
    </row>
    <row r="66" spans="4:19" x14ac:dyDescent="0.25">
      <c r="D66" s="116"/>
      <c r="E66" s="116"/>
      <c r="F66" s="116"/>
      <c r="G66" s="116"/>
      <c r="H66" s="116"/>
      <c r="I66" s="139"/>
      <c r="J66" s="130"/>
      <c r="K66" s="130"/>
      <c r="L66" s="177" t="s">
        <v>447</v>
      </c>
      <c r="M66" s="190"/>
      <c r="N66" s="105"/>
      <c r="O66" s="105"/>
      <c r="P66" s="105"/>
      <c r="Q66" s="105"/>
      <c r="R66" s="105"/>
      <c r="S66" s="105"/>
    </row>
    <row r="67" spans="4:19" x14ac:dyDescent="0.25">
      <c r="D67" s="116"/>
      <c r="E67" s="116"/>
      <c r="F67" s="116"/>
      <c r="G67" s="116"/>
      <c r="H67" s="116"/>
      <c r="I67" s="116"/>
      <c r="J67" s="130"/>
      <c r="K67" s="130"/>
      <c r="L67" s="180"/>
      <c r="M67" s="188"/>
      <c r="N67" s="105"/>
      <c r="O67" s="105"/>
      <c r="P67" s="105"/>
      <c r="Q67" s="105"/>
      <c r="R67" s="105"/>
      <c r="S67" s="105"/>
    </row>
    <row r="68" spans="4:19" x14ac:dyDescent="0.25">
      <c r="D68" s="116">
        <v>2</v>
      </c>
      <c r="E68" s="116" t="s">
        <v>358</v>
      </c>
      <c r="F68" s="116"/>
      <c r="G68" s="116"/>
      <c r="H68" s="127"/>
      <c r="I68" s="127"/>
      <c r="J68" s="151">
        <f>SUM(J69:J71)</f>
        <v>1225729500</v>
      </c>
      <c r="K68" s="151">
        <f>SUM(K69:K71)</f>
        <v>1650000000</v>
      </c>
      <c r="L68" s="176"/>
      <c r="M68" s="194"/>
      <c r="N68" s="121"/>
      <c r="O68" s="105"/>
      <c r="P68" s="105"/>
      <c r="Q68" s="105"/>
      <c r="R68" s="105"/>
      <c r="S68" s="105"/>
    </row>
    <row r="69" spans="4:19" x14ac:dyDescent="0.25">
      <c r="D69" s="116"/>
      <c r="E69" s="131" t="s">
        <v>422</v>
      </c>
      <c r="F69" s="116"/>
      <c r="G69" s="116"/>
      <c r="H69" s="126">
        <v>38</v>
      </c>
      <c r="I69" s="152" t="s">
        <v>424</v>
      </c>
      <c r="J69" s="130">
        <v>237525000</v>
      </c>
      <c r="K69" s="119">
        <v>250000000</v>
      </c>
      <c r="L69" s="177"/>
      <c r="M69" s="190"/>
      <c r="N69" s="105"/>
      <c r="O69" s="105"/>
      <c r="P69" s="105"/>
      <c r="Q69" s="105"/>
      <c r="R69" s="105"/>
      <c r="S69" s="105"/>
    </row>
    <row r="70" spans="4:19" ht="29.25" x14ac:dyDescent="0.25">
      <c r="D70" s="116"/>
      <c r="E70" s="116"/>
      <c r="F70" s="116"/>
      <c r="G70" s="116"/>
      <c r="H70" s="153">
        <v>39</v>
      </c>
      <c r="I70" s="154" t="s">
        <v>394</v>
      </c>
      <c r="J70" s="130">
        <v>189951500</v>
      </c>
      <c r="K70" s="119">
        <v>200000000</v>
      </c>
      <c r="L70" s="177"/>
      <c r="M70" s="190"/>
      <c r="N70" s="105"/>
      <c r="O70" s="105"/>
      <c r="P70" s="105"/>
      <c r="Q70" s="105"/>
      <c r="R70" s="105"/>
      <c r="S70" s="105"/>
    </row>
    <row r="71" spans="4:19" x14ac:dyDescent="0.25">
      <c r="D71" s="116"/>
      <c r="E71" s="116"/>
      <c r="F71" s="116"/>
      <c r="G71" s="116"/>
      <c r="H71" s="126">
        <v>40</v>
      </c>
      <c r="I71" s="154" t="s">
        <v>395</v>
      </c>
      <c r="J71" s="130">
        <v>798253000</v>
      </c>
      <c r="K71" s="119">
        <v>1200000000</v>
      </c>
      <c r="L71" s="177"/>
      <c r="M71" s="190"/>
      <c r="N71" s="105"/>
      <c r="O71" s="105"/>
      <c r="P71" s="105"/>
      <c r="Q71" s="105"/>
      <c r="R71" s="105"/>
      <c r="S71" s="105"/>
    </row>
    <row r="72" spans="4:19" x14ac:dyDescent="0.25">
      <c r="D72" s="137"/>
      <c r="E72" s="137"/>
      <c r="F72" s="137"/>
      <c r="G72" s="137"/>
      <c r="H72" s="137"/>
      <c r="I72" s="155"/>
      <c r="J72" s="138"/>
      <c r="K72" s="138"/>
      <c r="L72" s="181"/>
      <c r="M72" s="195"/>
      <c r="N72" s="105"/>
      <c r="O72" s="105"/>
      <c r="P72" s="105"/>
      <c r="Q72" s="105"/>
      <c r="R72" s="105"/>
      <c r="S72" s="105"/>
    </row>
    <row r="73" spans="4:19" x14ac:dyDescent="0.25">
      <c r="D73" s="116"/>
      <c r="E73" s="116"/>
      <c r="F73" s="116"/>
      <c r="G73" s="116"/>
      <c r="H73" s="116"/>
      <c r="I73" s="116"/>
      <c r="J73" s="130"/>
      <c r="K73" s="130"/>
      <c r="L73" s="180"/>
      <c r="M73" s="188"/>
      <c r="N73" s="105"/>
      <c r="O73" s="105"/>
      <c r="P73" s="105"/>
      <c r="Q73" s="105"/>
      <c r="R73" s="105"/>
      <c r="S73" s="105"/>
    </row>
    <row r="74" spans="4:19" x14ac:dyDescent="0.25">
      <c r="D74" s="371" t="s">
        <v>453</v>
      </c>
      <c r="E74" s="372"/>
      <c r="F74" s="123"/>
      <c r="G74" s="123"/>
      <c r="H74" s="123"/>
      <c r="I74" s="123"/>
      <c r="J74" s="156">
        <f>+J77+J85</f>
        <v>3516466060</v>
      </c>
      <c r="K74" s="156">
        <f>+K77+K85</f>
        <v>2757179567</v>
      </c>
      <c r="L74" s="174"/>
      <c r="M74" s="196"/>
      <c r="N74" s="121">
        <f>+M77+M85</f>
        <v>0</v>
      </c>
      <c r="O74" s="105"/>
      <c r="P74" s="105"/>
      <c r="Q74" s="105"/>
      <c r="R74" s="105"/>
      <c r="S74" s="105"/>
    </row>
    <row r="75" spans="4:19" x14ac:dyDescent="0.25">
      <c r="D75" s="116"/>
      <c r="E75" s="116"/>
      <c r="F75" s="116"/>
      <c r="G75" s="116"/>
      <c r="H75" s="116"/>
      <c r="I75" s="116"/>
      <c r="J75" s="130"/>
      <c r="K75" s="130"/>
      <c r="L75" s="180"/>
      <c r="M75" s="188"/>
      <c r="N75" s="105"/>
      <c r="O75" s="105"/>
      <c r="P75" s="105"/>
      <c r="Q75" s="105"/>
      <c r="R75" s="105"/>
      <c r="S75" s="105"/>
    </row>
    <row r="76" spans="4:19" x14ac:dyDescent="0.25">
      <c r="D76" s="116"/>
      <c r="E76" s="116"/>
      <c r="F76" s="116"/>
      <c r="G76" s="116"/>
      <c r="H76" s="116"/>
      <c r="I76" s="116"/>
      <c r="J76" s="130"/>
      <c r="K76" s="130"/>
      <c r="L76" s="180"/>
      <c r="M76" s="188"/>
      <c r="N76" s="105"/>
      <c r="O76" s="105"/>
      <c r="P76" s="105"/>
      <c r="Q76" s="105"/>
      <c r="R76" s="105"/>
      <c r="S76" s="105"/>
    </row>
    <row r="77" spans="4:19" x14ac:dyDescent="0.25">
      <c r="D77" s="116">
        <v>1</v>
      </c>
      <c r="E77" s="116" t="s">
        <v>358</v>
      </c>
      <c r="F77" s="116"/>
      <c r="G77" s="116"/>
      <c r="H77" s="127"/>
      <c r="I77" s="127"/>
      <c r="J77" s="151">
        <f>SUM(J78:J83)</f>
        <v>1222274280</v>
      </c>
      <c r="K77" s="151">
        <f>SUM(K78:K83)</f>
        <v>1462179567</v>
      </c>
      <c r="L77" s="176"/>
      <c r="M77" s="194"/>
      <c r="N77" s="121">
        <f>SUM(M78:M82)</f>
        <v>0</v>
      </c>
      <c r="O77" s="105"/>
      <c r="P77" s="105"/>
      <c r="Q77" s="105"/>
      <c r="R77" s="105"/>
      <c r="S77" s="105"/>
    </row>
    <row r="78" spans="4:19" x14ac:dyDescent="0.25">
      <c r="D78" s="116"/>
      <c r="E78" s="116" t="s">
        <v>415</v>
      </c>
      <c r="F78" s="116"/>
      <c r="G78" s="116"/>
      <c r="H78" s="116"/>
      <c r="I78" s="154"/>
      <c r="J78" s="130"/>
      <c r="K78" s="119"/>
      <c r="L78" s="177"/>
      <c r="M78" s="190"/>
      <c r="N78" s="105"/>
      <c r="O78" s="105"/>
      <c r="P78" s="105"/>
      <c r="Q78" s="105"/>
      <c r="R78" s="105"/>
      <c r="S78" s="105"/>
    </row>
    <row r="79" spans="4:19" x14ac:dyDescent="0.25">
      <c r="D79" s="116"/>
      <c r="E79" s="116"/>
      <c r="F79" s="116"/>
      <c r="G79" s="116"/>
      <c r="H79" s="126">
        <v>41</v>
      </c>
      <c r="I79" s="139" t="s">
        <v>418</v>
      </c>
      <c r="J79" s="130">
        <v>35082700</v>
      </c>
      <c r="K79" s="119">
        <v>50000000</v>
      </c>
      <c r="L79" s="177"/>
      <c r="M79" s="190"/>
      <c r="N79" s="105"/>
      <c r="O79" s="105"/>
      <c r="P79" s="105"/>
      <c r="Q79" s="105"/>
      <c r="R79" s="105"/>
      <c r="S79" s="105"/>
    </row>
    <row r="80" spans="4:19" ht="25.5" customHeight="1" x14ac:dyDescent="0.25">
      <c r="D80" s="126"/>
      <c r="E80" s="116"/>
      <c r="F80" s="117"/>
      <c r="G80" s="116"/>
      <c r="H80" s="126">
        <v>42</v>
      </c>
      <c r="I80" s="139" t="s">
        <v>397</v>
      </c>
      <c r="J80" s="130">
        <v>144125790</v>
      </c>
      <c r="K80" s="119">
        <v>260000000</v>
      </c>
      <c r="L80" s="177" t="s">
        <v>441</v>
      </c>
      <c r="M80" s="190"/>
      <c r="N80" s="105"/>
      <c r="O80" s="105"/>
      <c r="P80" s="105"/>
      <c r="Q80" s="105"/>
      <c r="R80" s="105"/>
      <c r="S80" s="105"/>
    </row>
    <row r="81" spans="4:19" x14ac:dyDescent="0.25">
      <c r="D81" s="116"/>
      <c r="E81" s="116"/>
      <c r="F81" s="116"/>
      <c r="G81" s="116"/>
      <c r="H81" s="115">
        <v>43</v>
      </c>
      <c r="I81" s="139" t="s">
        <v>398</v>
      </c>
      <c r="J81" s="130">
        <v>428553200</v>
      </c>
      <c r="K81" s="119">
        <v>428000000</v>
      </c>
      <c r="L81" s="177"/>
      <c r="M81" s="190"/>
      <c r="N81" s="105"/>
      <c r="O81" s="105"/>
      <c r="P81" s="105"/>
      <c r="Q81" s="105"/>
      <c r="R81" s="105"/>
      <c r="S81" s="105"/>
    </row>
    <row r="82" spans="4:19" x14ac:dyDescent="0.25">
      <c r="D82" s="116"/>
      <c r="E82" s="116"/>
      <c r="F82" s="116"/>
      <c r="G82" s="116"/>
      <c r="H82" s="115">
        <v>44</v>
      </c>
      <c r="I82" s="157" t="s">
        <v>417</v>
      </c>
      <c r="J82" s="130">
        <v>98897840</v>
      </c>
      <c r="K82" s="119">
        <v>174179567</v>
      </c>
      <c r="L82" s="177"/>
      <c r="M82" s="190"/>
      <c r="N82" s="105"/>
      <c r="O82" s="105"/>
      <c r="P82" s="105"/>
      <c r="Q82" s="105"/>
      <c r="R82" s="105"/>
      <c r="S82" s="105"/>
    </row>
    <row r="83" spans="4:19" ht="28.5" x14ac:dyDescent="0.25">
      <c r="D83" s="116"/>
      <c r="E83" s="116"/>
      <c r="F83" s="116"/>
      <c r="G83" s="116"/>
      <c r="H83" s="115">
        <v>45</v>
      </c>
      <c r="I83" s="157" t="s">
        <v>399</v>
      </c>
      <c r="J83" s="130">
        <v>515614750</v>
      </c>
      <c r="K83" s="119">
        <v>550000000</v>
      </c>
      <c r="L83" s="177"/>
      <c r="M83" s="190"/>
      <c r="N83" s="105"/>
      <c r="O83" s="105"/>
      <c r="P83" s="105"/>
      <c r="Q83" s="105"/>
      <c r="R83" s="105"/>
      <c r="S83" s="105"/>
    </row>
    <row r="84" spans="4:19" x14ac:dyDescent="0.25">
      <c r="D84" s="116"/>
      <c r="E84" s="116"/>
      <c r="F84" s="116"/>
      <c r="G84" s="116"/>
      <c r="H84" s="115"/>
      <c r="I84" s="157"/>
      <c r="J84" s="130"/>
      <c r="K84" s="158"/>
      <c r="L84" s="182"/>
      <c r="M84" s="191"/>
      <c r="N84" s="105"/>
      <c r="O84" s="105"/>
      <c r="P84" s="105"/>
      <c r="Q84" s="105"/>
      <c r="R84" s="105"/>
      <c r="S84" s="105"/>
    </row>
    <row r="85" spans="4:19" x14ac:dyDescent="0.25">
      <c r="D85" s="116">
        <v>2</v>
      </c>
      <c r="E85" s="116" t="s">
        <v>358</v>
      </c>
      <c r="F85" s="116"/>
      <c r="G85" s="116"/>
      <c r="H85" s="140"/>
      <c r="I85" s="160"/>
      <c r="J85" s="151">
        <f>SUM(J86:J89)</f>
        <v>2294191780</v>
      </c>
      <c r="K85" s="151">
        <f>SUM(K86:K89)</f>
        <v>1295000000</v>
      </c>
      <c r="L85" s="176"/>
      <c r="M85" s="194"/>
      <c r="N85" s="121">
        <f>SUM(M86:M88)</f>
        <v>0</v>
      </c>
      <c r="O85" s="105"/>
      <c r="P85" s="105"/>
      <c r="Q85" s="105"/>
      <c r="R85" s="105"/>
      <c r="S85" s="105"/>
    </row>
    <row r="86" spans="4:19" x14ac:dyDescent="0.25">
      <c r="D86" s="116"/>
      <c r="E86" s="116" t="s">
        <v>416</v>
      </c>
      <c r="F86" s="116"/>
      <c r="G86" s="116"/>
      <c r="H86" s="115">
        <v>46</v>
      </c>
      <c r="I86" s="139" t="s">
        <v>419</v>
      </c>
      <c r="J86" s="119">
        <v>196541500</v>
      </c>
      <c r="K86" s="119">
        <v>255000000</v>
      </c>
      <c r="L86" s="177"/>
      <c r="M86" s="190"/>
      <c r="N86" s="161">
        <v>242477917</v>
      </c>
      <c r="O86" s="162">
        <f>+K86-N86</f>
        <v>12522083</v>
      </c>
      <c r="P86" s="105"/>
      <c r="Q86" s="105"/>
      <c r="R86" s="105"/>
      <c r="S86" s="105"/>
    </row>
    <row r="87" spans="4:19" x14ac:dyDescent="0.25">
      <c r="D87" s="116"/>
      <c r="E87" s="116"/>
      <c r="F87" s="116"/>
      <c r="G87" s="116"/>
      <c r="H87" s="115">
        <v>47</v>
      </c>
      <c r="I87" s="139" t="s">
        <v>421</v>
      </c>
      <c r="J87" s="119">
        <v>194414500</v>
      </c>
      <c r="K87" s="119">
        <v>260000000</v>
      </c>
      <c r="L87" s="177" t="s">
        <v>444</v>
      </c>
      <c r="M87" s="190"/>
      <c r="N87" s="161">
        <v>200248650</v>
      </c>
      <c r="O87" s="162">
        <f t="shared" ref="O87:O89" si="0">+K87-N87</f>
        <v>59751350</v>
      </c>
      <c r="P87" s="105"/>
      <c r="Q87" s="105"/>
      <c r="R87" s="105"/>
      <c r="S87" s="105"/>
    </row>
    <row r="88" spans="4:19" x14ac:dyDescent="0.25">
      <c r="D88" s="116"/>
      <c r="E88" s="116"/>
      <c r="F88" s="116" t="s">
        <v>400</v>
      </c>
      <c r="G88" s="357" t="s">
        <v>391</v>
      </c>
      <c r="H88" s="129">
        <v>48</v>
      </c>
      <c r="I88" s="139" t="s">
        <v>420</v>
      </c>
      <c r="J88" s="130">
        <v>97679180</v>
      </c>
      <c r="K88" s="119">
        <v>200000000</v>
      </c>
      <c r="L88" s="177"/>
      <c r="M88" s="190"/>
      <c r="N88" s="161">
        <v>165594049</v>
      </c>
      <c r="O88" s="162">
        <f t="shared" si="0"/>
        <v>34405951</v>
      </c>
      <c r="P88" s="105"/>
      <c r="Q88" s="105"/>
      <c r="R88" s="105"/>
      <c r="S88" s="105"/>
    </row>
    <row r="89" spans="4:19" x14ac:dyDescent="0.25">
      <c r="D89" s="116"/>
      <c r="E89" s="116"/>
      <c r="F89" s="116"/>
      <c r="G89" s="357"/>
      <c r="H89" s="129">
        <v>49</v>
      </c>
      <c r="I89" s="139" t="s">
        <v>401</v>
      </c>
      <c r="J89" s="119">
        <v>1805556600</v>
      </c>
      <c r="K89" s="119">
        <v>580000000</v>
      </c>
      <c r="L89" s="177"/>
      <c r="M89" s="190"/>
      <c r="N89" s="161">
        <v>260644375</v>
      </c>
      <c r="O89" s="162">
        <f t="shared" si="0"/>
        <v>319355625</v>
      </c>
      <c r="P89" s="105"/>
      <c r="Q89" s="105"/>
      <c r="R89" s="105"/>
      <c r="S89" s="105"/>
    </row>
    <row r="90" spans="4:19" ht="15.75" thickBot="1" x14ac:dyDescent="0.3">
      <c r="D90" s="163"/>
      <c r="E90" s="163"/>
      <c r="F90" s="163"/>
      <c r="G90" s="163"/>
      <c r="H90" s="163"/>
      <c r="I90" s="164"/>
      <c r="J90" s="165"/>
      <c r="K90" s="166"/>
      <c r="L90" s="183"/>
      <c r="M90" s="197"/>
      <c r="N90" s="105"/>
      <c r="O90" s="105"/>
      <c r="P90" s="105"/>
      <c r="Q90" s="105"/>
      <c r="R90" s="105"/>
      <c r="S90" s="105"/>
    </row>
    <row r="91" spans="4:19" x14ac:dyDescent="0.25">
      <c r="D91" s="105"/>
      <c r="E91" s="105"/>
      <c r="F91" s="105"/>
      <c r="G91" s="105"/>
      <c r="H91" s="105"/>
      <c r="I91" s="167"/>
      <c r="J91" s="105"/>
      <c r="K91" s="105"/>
      <c r="L91" s="105"/>
      <c r="M91" s="162"/>
      <c r="N91" s="105"/>
      <c r="O91" s="105"/>
      <c r="P91" s="105"/>
      <c r="Q91" s="105"/>
      <c r="R91" s="105"/>
    </row>
    <row r="92" spans="4:19" x14ac:dyDescent="0.25">
      <c r="D92" s="105"/>
      <c r="E92" s="105"/>
      <c r="F92" s="105"/>
      <c r="G92" s="105"/>
      <c r="H92" s="105"/>
      <c r="I92" s="167"/>
      <c r="J92" s="356"/>
      <c r="K92" s="356"/>
      <c r="L92" s="356"/>
      <c r="M92" s="356"/>
      <c r="N92" s="105"/>
      <c r="O92" s="105"/>
      <c r="P92" s="105"/>
      <c r="Q92" s="105"/>
      <c r="R92" s="105"/>
      <c r="S92" s="105"/>
    </row>
    <row r="93" spans="4:19" x14ac:dyDescent="0.25">
      <c r="D93" s="105"/>
      <c r="E93" s="105"/>
      <c r="F93" s="105"/>
      <c r="G93" s="105"/>
      <c r="H93" s="105"/>
      <c r="I93" s="167"/>
      <c r="J93" s="356"/>
      <c r="K93" s="356"/>
      <c r="L93" s="356"/>
      <c r="M93" s="356"/>
      <c r="N93" s="105"/>
      <c r="O93" s="105"/>
      <c r="P93" s="105"/>
      <c r="Q93" s="105"/>
      <c r="R93" s="105"/>
      <c r="S93" s="105"/>
    </row>
    <row r="94" spans="4:19" x14ac:dyDescent="0.25">
      <c r="D94" s="105"/>
      <c r="E94" s="105"/>
      <c r="F94" s="105"/>
      <c r="G94" s="105"/>
      <c r="H94" s="105"/>
      <c r="I94" s="167"/>
      <c r="J94" s="105"/>
      <c r="K94" s="105"/>
      <c r="L94" s="105"/>
      <c r="M94" s="105"/>
      <c r="N94" s="105"/>
      <c r="O94" s="105"/>
      <c r="P94" s="105"/>
      <c r="Q94" s="105"/>
      <c r="R94" s="105"/>
      <c r="S94" s="105"/>
    </row>
    <row r="95" spans="4:19" ht="14.25" customHeight="1" x14ac:dyDescent="0.25">
      <c r="D95" s="105"/>
      <c r="E95" s="105"/>
      <c r="F95" s="105"/>
      <c r="G95" s="105"/>
      <c r="H95" s="105"/>
      <c r="I95" s="167"/>
      <c r="J95" s="105"/>
      <c r="K95" s="105"/>
      <c r="L95" s="105"/>
      <c r="M95" s="105"/>
      <c r="N95" s="105"/>
      <c r="O95" s="105"/>
      <c r="P95" s="105"/>
      <c r="Q95" s="105"/>
      <c r="R95" s="105"/>
      <c r="S95" s="105"/>
    </row>
    <row r="96" spans="4:19" ht="15" customHeight="1" x14ac:dyDescent="0.25">
      <c r="D96" s="105"/>
      <c r="E96" s="105"/>
      <c r="F96" s="105"/>
      <c r="G96" s="105"/>
      <c r="H96" s="105"/>
      <c r="I96" s="167"/>
      <c r="J96" s="105"/>
      <c r="K96" s="105"/>
      <c r="L96" s="105"/>
      <c r="M96" s="105"/>
      <c r="N96" s="105"/>
      <c r="O96" s="105"/>
      <c r="P96" s="105"/>
      <c r="Q96" s="105"/>
      <c r="R96" s="105"/>
      <c r="S96" s="105"/>
    </row>
    <row r="97" spans="4:19" x14ac:dyDescent="0.25">
      <c r="D97" s="105"/>
      <c r="E97" s="105"/>
      <c r="F97" s="105"/>
      <c r="G97" s="105"/>
      <c r="H97" s="105"/>
      <c r="I97" s="105"/>
      <c r="J97" s="356"/>
      <c r="K97" s="356"/>
      <c r="L97" s="356"/>
      <c r="M97" s="356"/>
      <c r="N97" s="105"/>
      <c r="O97" s="105"/>
      <c r="P97" s="105"/>
      <c r="Q97" s="105"/>
      <c r="R97" s="105"/>
      <c r="S97" s="105"/>
    </row>
    <row r="98" spans="4:19" x14ac:dyDescent="0.25">
      <c r="D98" s="105"/>
      <c r="E98" s="105"/>
      <c r="F98" s="105"/>
      <c r="G98" s="105"/>
      <c r="H98" s="105"/>
      <c r="I98" s="105"/>
      <c r="J98" s="356"/>
      <c r="K98" s="356"/>
      <c r="L98" s="356"/>
      <c r="M98" s="356"/>
      <c r="N98" s="105"/>
      <c r="O98" s="105"/>
      <c r="P98" s="105"/>
      <c r="Q98" s="105"/>
      <c r="R98" s="105"/>
      <c r="S98" s="105"/>
    </row>
    <row r="99" spans="4:19" x14ac:dyDescent="0.25">
      <c r="D99" s="105"/>
      <c r="E99" s="105"/>
      <c r="F99" s="105"/>
      <c r="G99" s="105"/>
      <c r="H99" s="105"/>
      <c r="I99" s="105"/>
      <c r="J99" s="168"/>
      <c r="K99" s="105"/>
      <c r="L99" s="105"/>
      <c r="M99" s="105"/>
      <c r="N99" s="105"/>
      <c r="O99" s="105"/>
      <c r="P99" s="105"/>
      <c r="Q99" s="105"/>
      <c r="R99" s="105"/>
      <c r="S99" s="105"/>
    </row>
    <row r="100" spans="4:19" x14ac:dyDescent="0.25">
      <c r="D100" s="105"/>
      <c r="E100" s="105"/>
      <c r="F100" s="105"/>
      <c r="G100" s="105"/>
      <c r="H100" s="105"/>
      <c r="I100" s="105"/>
      <c r="J100" s="105"/>
      <c r="K100" s="105"/>
      <c r="L100" s="105"/>
      <c r="M100" s="105"/>
      <c r="N100" s="105"/>
      <c r="O100" s="105"/>
      <c r="P100" s="105"/>
      <c r="Q100" s="105"/>
      <c r="R100" s="105"/>
      <c r="S100" s="105"/>
    </row>
    <row r="101" spans="4:19" x14ac:dyDescent="0.25">
      <c r="D101" s="105"/>
      <c r="E101" s="105"/>
      <c r="F101" s="105"/>
      <c r="G101" s="105"/>
      <c r="H101" s="105"/>
      <c r="I101" s="105"/>
      <c r="J101" s="105"/>
      <c r="K101" s="105"/>
      <c r="L101" s="105"/>
      <c r="M101" s="105"/>
      <c r="N101" s="105"/>
      <c r="O101" s="105"/>
      <c r="P101" s="105"/>
      <c r="Q101" s="105"/>
      <c r="R101" s="105"/>
      <c r="S101" s="105"/>
    </row>
    <row r="102" spans="4:19" x14ac:dyDescent="0.25">
      <c r="I102" s="105"/>
      <c r="J102" s="105"/>
      <c r="K102" s="105"/>
      <c r="L102" s="105"/>
      <c r="M102" s="105"/>
      <c r="N102" s="105"/>
      <c r="O102" s="105"/>
      <c r="P102" s="105"/>
      <c r="Q102" s="105"/>
      <c r="R102" s="105"/>
      <c r="S102" s="105"/>
    </row>
    <row r="103" spans="4:19" x14ac:dyDescent="0.25">
      <c r="I103" s="105"/>
      <c r="J103" s="105"/>
      <c r="K103" s="105"/>
      <c r="L103" s="105"/>
      <c r="M103" s="105"/>
      <c r="N103" s="105"/>
      <c r="O103" s="105"/>
      <c r="P103" s="105"/>
      <c r="Q103" s="105"/>
      <c r="R103" s="105"/>
      <c r="S103" s="105"/>
    </row>
    <row r="104" spans="4:19" x14ac:dyDescent="0.25">
      <c r="I104" s="105"/>
      <c r="J104" s="105"/>
      <c r="K104" s="105"/>
      <c r="L104" s="105"/>
      <c r="M104" s="105"/>
      <c r="N104" s="105"/>
      <c r="O104" s="105"/>
      <c r="P104" s="105"/>
      <c r="Q104" s="105"/>
      <c r="R104" s="105"/>
      <c r="S104" s="105"/>
    </row>
    <row r="105" spans="4:19" x14ac:dyDescent="0.25">
      <c r="I105" s="105"/>
      <c r="J105" s="105"/>
      <c r="K105" s="105"/>
      <c r="L105" s="105"/>
      <c r="M105" s="105"/>
      <c r="N105" s="105"/>
      <c r="O105" s="105"/>
      <c r="P105" s="105"/>
      <c r="Q105" s="105"/>
      <c r="R105" s="105"/>
      <c r="S105" s="105"/>
    </row>
    <row r="106" spans="4:19" x14ac:dyDescent="0.25">
      <c r="I106" s="105"/>
      <c r="J106" s="105"/>
      <c r="K106" s="105"/>
      <c r="L106" s="105"/>
      <c r="M106" s="105"/>
      <c r="N106" s="105"/>
      <c r="O106" s="105"/>
      <c r="P106" s="105"/>
      <c r="Q106" s="105"/>
      <c r="R106" s="105"/>
      <c r="S106" s="105"/>
    </row>
    <row r="107" spans="4:19" x14ac:dyDescent="0.25">
      <c r="I107" s="105"/>
      <c r="J107" s="105"/>
      <c r="K107" s="105"/>
      <c r="L107" s="105"/>
      <c r="M107" s="105"/>
      <c r="N107" s="105"/>
      <c r="O107" s="105"/>
      <c r="P107" s="105"/>
      <c r="Q107" s="105"/>
      <c r="R107" s="105"/>
      <c r="S107" s="105"/>
    </row>
    <row r="108" spans="4:19" x14ac:dyDescent="0.25">
      <c r="I108" s="105"/>
      <c r="J108" s="105"/>
      <c r="K108" s="105"/>
      <c r="L108" s="105"/>
      <c r="M108" s="105"/>
      <c r="N108" s="105"/>
      <c r="O108" s="105"/>
      <c r="P108" s="105"/>
      <c r="Q108" s="105"/>
      <c r="R108" s="105"/>
      <c r="S108" s="105"/>
    </row>
    <row r="109" spans="4:19" x14ac:dyDescent="0.25">
      <c r="I109" s="105"/>
      <c r="J109" s="105"/>
      <c r="K109" s="105"/>
      <c r="L109" s="105"/>
      <c r="M109" s="105"/>
      <c r="N109" s="105"/>
      <c r="O109" s="105"/>
      <c r="P109" s="105"/>
      <c r="Q109" s="105"/>
      <c r="R109" s="105"/>
      <c r="S109" s="105"/>
    </row>
    <row r="110" spans="4:19" x14ac:dyDescent="0.25">
      <c r="I110" s="105"/>
      <c r="J110" s="105"/>
      <c r="K110" s="105"/>
      <c r="L110" s="105"/>
      <c r="M110" s="105"/>
      <c r="N110" s="105"/>
      <c r="O110" s="105"/>
      <c r="P110" s="105"/>
      <c r="Q110" s="105"/>
      <c r="R110" s="105"/>
      <c r="S110" s="105"/>
    </row>
    <row r="111" spans="4:19" x14ac:dyDescent="0.25">
      <c r="I111" s="105"/>
      <c r="J111" s="105"/>
      <c r="K111" s="105"/>
      <c r="L111" s="105"/>
      <c r="M111" s="105"/>
      <c r="N111" s="105"/>
      <c r="O111" s="105"/>
      <c r="P111" s="105"/>
      <c r="Q111" s="105"/>
      <c r="R111" s="105"/>
      <c r="S111" s="105"/>
    </row>
    <row r="112" spans="4:19" x14ac:dyDescent="0.25">
      <c r="I112" s="105"/>
      <c r="J112" s="105"/>
      <c r="K112" s="105"/>
      <c r="L112" s="105"/>
      <c r="M112" s="105"/>
      <c r="N112" s="105"/>
      <c r="O112" s="105"/>
      <c r="P112" s="105"/>
      <c r="Q112" s="105"/>
      <c r="R112" s="105"/>
      <c r="S112" s="105"/>
    </row>
    <row r="113" spans="9:19" x14ac:dyDescent="0.25">
      <c r="I113" s="105"/>
      <c r="J113" s="105"/>
      <c r="K113" s="105"/>
      <c r="L113" s="105"/>
      <c r="M113" s="105"/>
      <c r="N113" s="105"/>
      <c r="O113" s="105"/>
      <c r="P113" s="105"/>
      <c r="Q113" s="105"/>
      <c r="R113" s="105"/>
      <c r="S113" s="105"/>
    </row>
    <row r="114" spans="9:19" x14ac:dyDescent="0.25">
      <c r="I114" s="105"/>
      <c r="J114" s="105"/>
      <c r="K114" s="105"/>
      <c r="L114" s="105"/>
      <c r="M114" s="105"/>
      <c r="N114" s="105"/>
      <c r="O114" s="105"/>
      <c r="P114" s="105"/>
      <c r="Q114" s="105"/>
      <c r="R114" s="105"/>
      <c r="S114" s="105"/>
    </row>
    <row r="115" spans="9:19" x14ac:dyDescent="0.25">
      <c r="I115" s="105"/>
      <c r="J115" s="105"/>
      <c r="K115" s="105"/>
      <c r="L115" s="105"/>
      <c r="M115" s="105"/>
      <c r="N115" s="105"/>
      <c r="O115" s="105"/>
      <c r="P115" s="105"/>
      <c r="Q115" s="105"/>
      <c r="R115" s="105"/>
      <c r="S115" s="105"/>
    </row>
    <row r="116" spans="9:19" x14ac:dyDescent="0.25">
      <c r="N116" s="105"/>
      <c r="O116" s="105"/>
      <c r="P116" s="105"/>
      <c r="Q116" s="105"/>
      <c r="R116" s="105"/>
      <c r="S116" s="105"/>
    </row>
    <row r="117" spans="9:19" x14ac:dyDescent="0.25">
      <c r="N117" s="105"/>
      <c r="O117" s="105"/>
      <c r="P117" s="105"/>
      <c r="Q117" s="105"/>
      <c r="R117" s="105"/>
      <c r="S117" s="105"/>
    </row>
    <row r="118" spans="9:19" x14ac:dyDescent="0.25">
      <c r="N118" s="105"/>
      <c r="O118" s="105"/>
      <c r="P118" s="105"/>
      <c r="Q118" s="105"/>
      <c r="R118" s="105"/>
      <c r="S118" s="105"/>
    </row>
    <row r="119" spans="9:19" x14ac:dyDescent="0.25">
      <c r="N119" s="105"/>
      <c r="O119" s="105"/>
      <c r="P119" s="105"/>
      <c r="Q119" s="105"/>
      <c r="R119" s="105"/>
      <c r="S119" s="105"/>
    </row>
    <row r="120" spans="9:19" x14ac:dyDescent="0.25">
      <c r="N120" s="105"/>
      <c r="O120" s="105"/>
      <c r="P120" s="105"/>
      <c r="Q120" s="105"/>
      <c r="R120" s="105"/>
      <c r="S120" s="105"/>
    </row>
    <row r="121" spans="9:19" x14ac:dyDescent="0.25">
      <c r="N121" s="105"/>
      <c r="O121" s="105"/>
      <c r="P121" s="105"/>
      <c r="Q121" s="105"/>
      <c r="R121" s="105"/>
      <c r="S121" s="105"/>
    </row>
    <row r="122" spans="9:19" x14ac:dyDescent="0.25">
      <c r="N122" s="105"/>
      <c r="O122" s="105"/>
      <c r="P122" s="105"/>
      <c r="Q122" s="105"/>
      <c r="R122" s="105"/>
      <c r="S122" s="105"/>
    </row>
    <row r="123" spans="9:19" x14ac:dyDescent="0.25">
      <c r="N123" s="105"/>
      <c r="O123" s="105"/>
      <c r="P123" s="105"/>
      <c r="Q123" s="105"/>
      <c r="R123" s="105"/>
      <c r="S123" s="105"/>
    </row>
    <row r="124" spans="9:19" x14ac:dyDescent="0.25">
      <c r="N124" s="105"/>
      <c r="O124" s="105"/>
      <c r="P124" s="105"/>
      <c r="Q124" s="105"/>
      <c r="R124" s="105"/>
      <c r="S124" s="105"/>
    </row>
    <row r="125" spans="9:19" x14ac:dyDescent="0.25">
      <c r="N125" s="105"/>
      <c r="O125" s="105"/>
      <c r="P125" s="105"/>
      <c r="Q125" s="105"/>
      <c r="R125" s="105"/>
      <c r="S125" s="105"/>
    </row>
    <row r="126" spans="9:19" x14ac:dyDescent="0.25">
      <c r="N126" s="105"/>
      <c r="O126" s="105"/>
      <c r="P126" s="105"/>
      <c r="Q126" s="105"/>
      <c r="R126" s="105"/>
      <c r="S126" s="105"/>
    </row>
    <row r="127" spans="9:19" x14ac:dyDescent="0.25">
      <c r="N127" s="105"/>
      <c r="O127" s="105"/>
      <c r="P127" s="105"/>
      <c r="Q127" s="105"/>
      <c r="R127" s="105"/>
      <c r="S127" s="105"/>
    </row>
    <row r="128" spans="9:19" x14ac:dyDescent="0.25">
      <c r="N128" s="105"/>
      <c r="O128" s="105"/>
      <c r="P128" s="105"/>
      <c r="Q128" s="105"/>
      <c r="R128" s="105"/>
      <c r="S128" s="105"/>
    </row>
    <row r="129" spans="14:19" x14ac:dyDescent="0.25">
      <c r="N129" s="105"/>
      <c r="O129" s="105"/>
      <c r="P129" s="105"/>
      <c r="Q129" s="105"/>
      <c r="R129" s="105"/>
      <c r="S129" s="105"/>
    </row>
    <row r="130" spans="14:19" x14ac:dyDescent="0.25">
      <c r="N130" s="105"/>
      <c r="O130" s="105"/>
      <c r="P130" s="105"/>
      <c r="Q130" s="105"/>
      <c r="R130" s="105"/>
      <c r="S130" s="105"/>
    </row>
    <row r="131" spans="14:19" x14ac:dyDescent="0.25">
      <c r="N131" s="105"/>
      <c r="O131" s="105"/>
      <c r="P131" s="105"/>
      <c r="Q131" s="105"/>
      <c r="R131" s="105"/>
      <c r="S131" s="105"/>
    </row>
    <row r="132" spans="14:19" x14ac:dyDescent="0.25">
      <c r="N132" s="105"/>
      <c r="O132" s="105"/>
      <c r="P132" s="105"/>
      <c r="Q132" s="105"/>
      <c r="R132" s="105"/>
      <c r="S132" s="105"/>
    </row>
    <row r="133" spans="14:19" x14ac:dyDescent="0.25">
      <c r="N133" s="105"/>
      <c r="O133" s="105"/>
      <c r="P133" s="105"/>
      <c r="Q133" s="105"/>
      <c r="R133" s="105"/>
      <c r="S133" s="105"/>
    </row>
  </sheetData>
  <mergeCells count="17">
    <mergeCell ref="J98:M98"/>
    <mergeCell ref="K5:K6"/>
    <mergeCell ref="D74:E74"/>
    <mergeCell ref="G14:G15"/>
    <mergeCell ref="G30:G31"/>
    <mergeCell ref="G88:G89"/>
    <mergeCell ref="J92:M92"/>
    <mergeCell ref="J93:M93"/>
    <mergeCell ref="J97:M97"/>
    <mergeCell ref="D1:M1"/>
    <mergeCell ref="D2:M2"/>
    <mergeCell ref="D3:M3"/>
    <mergeCell ref="E5:E6"/>
    <mergeCell ref="F5:F6"/>
    <mergeCell ref="G5:G6"/>
    <mergeCell ref="J5:J6"/>
    <mergeCell ref="L5:M6"/>
  </mergeCells>
  <pageMargins left="0.32" right="0.23622047244094491" top="0.55118110236220474" bottom="0.35433070866141736" header="0.11811023622047245" footer="0.15748031496062992"/>
  <pageSetup paperSize="5" scale="80" orientation="landscape" horizontalDpi="4294967294" verticalDpi="0" r:id="rId1"/>
  <rowBreaks count="2" manualBreakCount="2">
    <brk id="38" max="12" man="1"/>
    <brk id="72"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3"/>
  <sheetViews>
    <sheetView view="pageBreakPreview" topLeftCell="I1" zoomScale="90" zoomScaleSheetLayoutView="90" workbookViewId="0">
      <selection activeCell="L10" sqref="L10"/>
    </sheetView>
  </sheetViews>
  <sheetFormatPr defaultRowHeight="15" x14ac:dyDescent="0.25"/>
  <cols>
    <col min="1" max="1" width="0.5703125" style="104" hidden="1" customWidth="1"/>
    <col min="2" max="2" width="8.85546875" style="104" customWidth="1"/>
    <col min="3" max="4" width="5.42578125" style="104" customWidth="1"/>
    <col min="5" max="5" width="29.7109375" style="104" customWidth="1"/>
    <col min="6" max="6" width="0.28515625" style="104" customWidth="1"/>
    <col min="7" max="7" width="21.7109375" style="104" hidden="1" customWidth="1"/>
    <col min="8" max="8" width="6.7109375" style="104" customWidth="1"/>
    <col min="9" max="9" width="74.42578125" style="104" customWidth="1"/>
    <col min="10" max="10" width="20" style="104" customWidth="1"/>
    <col min="11" max="11" width="23.42578125" style="104" customWidth="1"/>
    <col min="12" max="12" width="19.7109375" style="104" customWidth="1"/>
    <col min="13" max="13" width="20" style="104" customWidth="1"/>
    <col min="14" max="14" width="18.7109375" style="104" customWidth="1"/>
    <col min="15" max="15" width="18.5703125" style="104" customWidth="1"/>
    <col min="16" max="16" width="13.85546875" style="104" customWidth="1"/>
    <col min="17" max="17" width="14.28515625" style="104" customWidth="1"/>
    <col min="18" max="18" width="16.42578125" style="104" customWidth="1"/>
    <col min="19" max="19" width="12.28515625" style="104" bestFit="1" customWidth="1"/>
    <col min="20" max="16384" width="9.140625" style="104"/>
  </cols>
  <sheetData>
    <row r="1" spans="4:23" ht="15.75" x14ac:dyDescent="0.25">
      <c r="D1" s="358" t="s">
        <v>402</v>
      </c>
      <c r="E1" s="358"/>
      <c r="F1" s="358"/>
      <c r="G1" s="358"/>
      <c r="H1" s="358"/>
      <c r="I1" s="358"/>
      <c r="J1" s="358"/>
      <c r="K1" s="358"/>
      <c r="L1" s="358"/>
      <c r="M1" s="358"/>
      <c r="N1" s="358"/>
      <c r="O1" s="358"/>
      <c r="P1" s="358"/>
      <c r="Q1" s="358"/>
    </row>
    <row r="2" spans="4:23" ht="15.75" x14ac:dyDescent="0.25">
      <c r="D2" s="358" t="s">
        <v>403</v>
      </c>
      <c r="E2" s="358"/>
      <c r="F2" s="358"/>
      <c r="G2" s="358"/>
      <c r="H2" s="358"/>
      <c r="I2" s="358"/>
      <c r="J2" s="358"/>
      <c r="K2" s="358"/>
      <c r="L2" s="358"/>
      <c r="M2" s="358"/>
      <c r="N2" s="358"/>
      <c r="O2" s="358"/>
      <c r="P2" s="358"/>
      <c r="Q2" s="358"/>
    </row>
    <row r="3" spans="4:23" ht="15.75" x14ac:dyDescent="0.25">
      <c r="D3" s="359"/>
      <c r="E3" s="359"/>
      <c r="F3" s="359"/>
      <c r="G3" s="359"/>
      <c r="H3" s="359"/>
      <c r="I3" s="359"/>
      <c r="J3" s="359"/>
      <c r="K3" s="359"/>
      <c r="L3" s="359"/>
      <c r="M3" s="359"/>
      <c r="N3" s="359"/>
      <c r="O3" s="359"/>
      <c r="P3" s="359"/>
      <c r="Q3" s="359"/>
    </row>
    <row r="4" spans="4:23" ht="15.75" thickBot="1" x14ac:dyDescent="0.3">
      <c r="E4" s="105"/>
      <c r="F4" s="105"/>
      <c r="G4" s="105"/>
      <c r="H4" s="105"/>
      <c r="I4" s="105"/>
      <c r="J4" s="105"/>
      <c r="K4" s="105"/>
      <c r="L4" s="105"/>
      <c r="M4" s="105"/>
      <c r="N4" s="105"/>
      <c r="O4" s="105"/>
      <c r="P4" s="105"/>
      <c r="Q4" s="105"/>
      <c r="R4" s="105"/>
      <c r="S4" s="105"/>
      <c r="T4" s="105"/>
      <c r="U4" s="105"/>
      <c r="V4" s="105"/>
      <c r="W4" s="105"/>
    </row>
    <row r="5" spans="4:23" ht="29.25" customHeight="1" x14ac:dyDescent="0.25">
      <c r="D5" s="106" t="s">
        <v>350</v>
      </c>
      <c r="E5" s="360" t="s">
        <v>351</v>
      </c>
      <c r="F5" s="360" t="s">
        <v>352</v>
      </c>
      <c r="G5" s="360" t="s">
        <v>353</v>
      </c>
      <c r="H5" s="200"/>
      <c r="I5" s="202" t="s">
        <v>354</v>
      </c>
      <c r="J5" s="211" t="s">
        <v>468</v>
      </c>
      <c r="K5" s="369" t="s">
        <v>449</v>
      </c>
      <c r="L5" s="360" t="s">
        <v>469</v>
      </c>
      <c r="M5" s="360" t="s">
        <v>470</v>
      </c>
      <c r="N5" s="360">
        <v>2018</v>
      </c>
      <c r="P5" s="365" t="s">
        <v>440</v>
      </c>
      <c r="Q5" s="366"/>
      <c r="R5" s="105"/>
      <c r="S5" s="105"/>
      <c r="T5" s="105"/>
      <c r="U5" s="105"/>
      <c r="V5" s="105"/>
      <c r="W5" s="105"/>
    </row>
    <row r="6" spans="4:23" ht="15.75" thickBot="1" x14ac:dyDescent="0.3">
      <c r="D6" s="109"/>
      <c r="E6" s="361"/>
      <c r="F6" s="362"/>
      <c r="G6" s="361"/>
      <c r="H6" s="201"/>
      <c r="I6" s="203"/>
      <c r="J6" s="212"/>
      <c r="K6" s="370"/>
      <c r="L6" s="362"/>
      <c r="M6" s="362"/>
      <c r="N6" s="361"/>
      <c r="P6" s="367"/>
      <c r="Q6" s="368"/>
      <c r="R6" s="105"/>
      <c r="S6" s="105"/>
      <c r="T6" s="105"/>
      <c r="U6" s="105"/>
      <c r="V6" s="105"/>
      <c r="W6" s="105"/>
    </row>
    <row r="7" spans="4:23" x14ac:dyDescent="0.25">
      <c r="D7" s="112"/>
      <c r="E7" s="113"/>
      <c r="F7" s="199"/>
      <c r="G7" s="113"/>
      <c r="H7" s="113"/>
      <c r="I7" s="115"/>
      <c r="J7" s="115"/>
      <c r="K7" s="199"/>
      <c r="L7" s="115"/>
      <c r="M7" s="115"/>
      <c r="N7" s="113"/>
      <c r="P7" s="171"/>
      <c r="Q7" s="198"/>
      <c r="R7" s="105"/>
      <c r="S7" s="105"/>
      <c r="T7" s="105"/>
      <c r="U7" s="105"/>
      <c r="V7" s="105"/>
      <c r="W7" s="105"/>
    </row>
    <row r="8" spans="4:23" ht="27" customHeight="1" x14ac:dyDescent="0.55000000000000004">
      <c r="D8" s="116"/>
      <c r="E8" s="199"/>
      <c r="F8" s="199"/>
      <c r="G8" s="199"/>
      <c r="H8" s="199"/>
      <c r="I8" s="118" t="s">
        <v>355</v>
      </c>
      <c r="J8" s="120">
        <f>+J10+J46+J59+J74</f>
        <v>9949429567</v>
      </c>
      <c r="K8" s="120">
        <f>+K10+K46+K59+K74</f>
        <v>9949429567</v>
      </c>
      <c r="L8" s="277">
        <f t="shared" ref="L8:M8" si="0">+L10+L46+L59+L74</f>
        <v>0</v>
      </c>
      <c r="M8" s="120">
        <f t="shared" si="0"/>
        <v>9949429567</v>
      </c>
      <c r="N8" s="120">
        <f>+N10+N46+N59+N74</f>
        <v>15315951234</v>
      </c>
      <c r="P8" s="172"/>
      <c r="Q8" s="185"/>
      <c r="R8" s="121">
        <f>+K8-4001082220</f>
        <v>5948347347</v>
      </c>
      <c r="S8" s="105"/>
      <c r="T8" s="105"/>
      <c r="U8" s="105"/>
      <c r="V8" s="105"/>
      <c r="W8" s="105"/>
    </row>
    <row r="9" spans="4:23" x14ac:dyDescent="0.25">
      <c r="D9" s="116"/>
      <c r="E9" s="206" t="s">
        <v>451</v>
      </c>
      <c r="F9" s="199"/>
      <c r="G9" s="199"/>
      <c r="H9" s="199"/>
      <c r="I9" s="115"/>
      <c r="J9" s="208"/>
      <c r="K9" s="199"/>
      <c r="L9" s="208"/>
      <c r="M9" s="208"/>
      <c r="N9" s="199"/>
      <c r="P9" s="173"/>
      <c r="Q9" s="186"/>
      <c r="R9" s="105"/>
      <c r="S9" s="105"/>
      <c r="T9" s="105"/>
      <c r="U9" s="105"/>
      <c r="V9" s="105"/>
      <c r="W9" s="105"/>
    </row>
    <row r="10" spans="4:23" ht="18" x14ac:dyDescent="0.25">
      <c r="D10" s="122" t="s">
        <v>356</v>
      </c>
      <c r="E10" s="123"/>
      <c r="F10" s="123"/>
      <c r="G10" s="123"/>
      <c r="H10" s="123"/>
      <c r="I10" s="123"/>
      <c r="J10" s="124">
        <f>+J13+J29+J39</f>
        <v>2692250000</v>
      </c>
      <c r="K10" s="124">
        <f>+K13+K29+K39</f>
        <v>2692250000</v>
      </c>
      <c r="L10" s="124">
        <f t="shared" ref="L10:M10" si="1">+L13+L29+L39</f>
        <v>0</v>
      </c>
      <c r="M10" s="124">
        <f t="shared" si="1"/>
        <v>2692250000</v>
      </c>
      <c r="N10" s="124">
        <f>+N13+N29+N39</f>
        <v>2467389574</v>
      </c>
      <c r="P10" s="174"/>
      <c r="Q10" s="187"/>
      <c r="R10" s="121">
        <f>+Q13+Q39</f>
        <v>0</v>
      </c>
      <c r="S10" s="105"/>
      <c r="T10" s="105"/>
      <c r="U10" s="105"/>
      <c r="V10" s="105"/>
    </row>
    <row r="11" spans="4:23" x14ac:dyDescent="0.25">
      <c r="D11" s="116"/>
      <c r="E11" s="116" t="s">
        <v>357</v>
      </c>
      <c r="F11" s="116"/>
      <c r="G11" s="199"/>
      <c r="H11" s="199"/>
      <c r="I11" s="116"/>
      <c r="J11" s="125"/>
      <c r="K11" s="125"/>
      <c r="L11" s="125"/>
      <c r="M11" s="125"/>
      <c r="N11" s="125"/>
      <c r="P11" s="175"/>
      <c r="Q11" s="188"/>
      <c r="R11" s="105"/>
      <c r="S11" s="105"/>
      <c r="T11" s="105"/>
      <c r="U11" s="105"/>
      <c r="V11" s="105"/>
    </row>
    <row r="12" spans="4:23" x14ac:dyDescent="0.25">
      <c r="D12" s="116"/>
      <c r="E12" s="116"/>
      <c r="F12" s="116"/>
      <c r="G12" s="116"/>
      <c r="H12" s="116"/>
      <c r="I12" s="116"/>
      <c r="J12" s="125"/>
      <c r="K12" s="125"/>
      <c r="L12" s="125"/>
      <c r="M12" s="125"/>
      <c r="N12" s="125"/>
      <c r="P12" s="175"/>
      <c r="Q12" s="188"/>
      <c r="R12" s="105"/>
      <c r="S12" s="105"/>
      <c r="T12" s="105"/>
      <c r="U12" s="105"/>
      <c r="V12" s="105"/>
    </row>
    <row r="13" spans="4:23" x14ac:dyDescent="0.25">
      <c r="D13" s="126">
        <v>1</v>
      </c>
      <c r="E13" s="116" t="s">
        <v>358</v>
      </c>
      <c r="F13" s="116"/>
      <c r="G13" s="116"/>
      <c r="H13" s="127"/>
      <c r="I13" s="127"/>
      <c r="J13" s="128">
        <f>SUM(J14:J27)</f>
        <v>1440000000</v>
      </c>
      <c r="K13" s="128">
        <f>SUM(K14:K27)</f>
        <v>1440000000</v>
      </c>
      <c r="L13" s="128">
        <f t="shared" ref="L13:M13" si="2">SUM(L14:L27)</f>
        <v>0</v>
      </c>
      <c r="M13" s="128">
        <f t="shared" si="2"/>
        <v>1440000000</v>
      </c>
      <c r="N13" s="128">
        <f>SUM(N14:N24)</f>
        <v>1343663688</v>
      </c>
      <c r="P13" s="176"/>
      <c r="Q13" s="189"/>
      <c r="R13" s="121">
        <f>SUM(Q14:Q37)</f>
        <v>0</v>
      </c>
      <c r="S13" s="105"/>
      <c r="T13" s="105"/>
      <c r="U13" s="105"/>
      <c r="V13" s="105"/>
    </row>
    <row r="14" spans="4:23" x14ac:dyDescent="0.25">
      <c r="D14" s="116"/>
      <c r="E14" s="116" t="s">
        <v>404</v>
      </c>
      <c r="F14" s="116" t="s">
        <v>359</v>
      </c>
      <c r="G14" s="357" t="s">
        <v>360</v>
      </c>
      <c r="H14" s="199">
        <v>1</v>
      </c>
      <c r="I14" s="116" t="s">
        <v>361</v>
      </c>
      <c r="J14" s="119">
        <v>18000000</v>
      </c>
      <c r="K14" s="119">
        <v>18000000</v>
      </c>
      <c r="L14" s="119">
        <f>+K14-J14</f>
        <v>0</v>
      </c>
      <c r="M14" s="119">
        <v>18000000</v>
      </c>
      <c r="N14" s="130">
        <v>9285000</v>
      </c>
      <c r="P14" s="177"/>
      <c r="Q14" s="190"/>
      <c r="R14" s="105"/>
      <c r="S14" s="105"/>
      <c r="T14" s="105"/>
      <c r="U14" s="105"/>
      <c r="V14" s="105"/>
    </row>
    <row r="15" spans="4:23" x14ac:dyDescent="0.25">
      <c r="D15" s="116"/>
      <c r="E15" s="131" t="s">
        <v>405</v>
      </c>
      <c r="F15" s="131" t="s">
        <v>362</v>
      </c>
      <c r="G15" s="357"/>
      <c r="H15" s="199">
        <v>2</v>
      </c>
      <c r="I15" s="132" t="s">
        <v>363</v>
      </c>
      <c r="J15" s="119">
        <v>220000000</v>
      </c>
      <c r="K15" s="119">
        <v>220000000</v>
      </c>
      <c r="L15" s="119">
        <f t="shared" ref="L15:L26" si="3">+K15-J15</f>
        <v>0</v>
      </c>
      <c r="M15" s="119">
        <v>220000000</v>
      </c>
      <c r="N15" s="133">
        <v>200000000</v>
      </c>
      <c r="P15" s="177"/>
      <c r="Q15" s="190"/>
      <c r="R15" s="105"/>
      <c r="S15" s="105"/>
      <c r="T15" s="105"/>
      <c r="U15" s="105"/>
      <c r="V15" s="105"/>
    </row>
    <row r="16" spans="4:23" x14ac:dyDescent="0.25">
      <c r="D16" s="116"/>
      <c r="E16" s="131"/>
      <c r="F16" s="131"/>
      <c r="G16" s="199"/>
      <c r="H16" s="199">
        <v>3</v>
      </c>
      <c r="I16" s="116" t="s">
        <v>406</v>
      </c>
      <c r="J16" s="119">
        <v>0</v>
      </c>
      <c r="K16" s="119">
        <v>0</v>
      </c>
      <c r="L16" s="119">
        <f t="shared" si="3"/>
        <v>0</v>
      </c>
      <c r="M16" s="119">
        <v>0</v>
      </c>
      <c r="N16" s="133">
        <v>28000000</v>
      </c>
      <c r="P16" s="177"/>
      <c r="Q16" s="190"/>
      <c r="R16" s="105"/>
      <c r="S16" s="105"/>
      <c r="T16" s="105"/>
      <c r="U16" s="105"/>
      <c r="V16" s="105"/>
    </row>
    <row r="17" spans="4:23" ht="28.5" x14ac:dyDescent="0.25">
      <c r="D17" s="116"/>
      <c r="E17" s="131"/>
      <c r="F17" s="131"/>
      <c r="G17" s="199"/>
      <c r="H17" s="199">
        <v>4</v>
      </c>
      <c r="I17" s="207" t="s">
        <v>367</v>
      </c>
      <c r="J17" s="205">
        <v>18000000</v>
      </c>
      <c r="K17" s="205">
        <v>18000000</v>
      </c>
      <c r="L17" s="119">
        <f t="shared" si="3"/>
        <v>0</v>
      </c>
      <c r="M17" s="205">
        <v>18000000</v>
      </c>
      <c r="N17" s="135">
        <v>15300000</v>
      </c>
      <c r="P17" s="177"/>
      <c r="Q17" s="190"/>
      <c r="R17" s="105"/>
      <c r="S17" s="105"/>
      <c r="T17" s="105"/>
      <c r="U17" s="105"/>
      <c r="V17" s="105"/>
    </row>
    <row r="18" spans="4:23" x14ac:dyDescent="0.25">
      <c r="D18" s="116"/>
      <c r="E18" s="131"/>
      <c r="F18" s="131"/>
      <c r="G18" s="199"/>
      <c r="H18" s="199">
        <v>5</v>
      </c>
      <c r="I18" s="134" t="s">
        <v>368</v>
      </c>
      <c r="J18" s="119">
        <v>40000000</v>
      </c>
      <c r="K18" s="119">
        <v>40000000</v>
      </c>
      <c r="L18" s="119">
        <f t="shared" si="3"/>
        <v>0</v>
      </c>
      <c r="M18" s="119">
        <v>40000000</v>
      </c>
      <c r="N18" s="130">
        <v>30000000</v>
      </c>
      <c r="P18" s="177"/>
      <c r="Q18" s="190"/>
      <c r="R18" s="105"/>
      <c r="S18" s="105"/>
      <c r="T18" s="105"/>
      <c r="U18" s="105"/>
      <c r="V18" s="105"/>
    </row>
    <row r="19" spans="4:23" x14ac:dyDescent="0.25">
      <c r="D19" s="116"/>
      <c r="E19" s="131"/>
      <c r="F19" s="131"/>
      <c r="G19" s="199"/>
      <c r="H19" s="199">
        <v>6</v>
      </c>
      <c r="I19" s="116" t="s">
        <v>372</v>
      </c>
      <c r="J19" s="119">
        <v>60000000</v>
      </c>
      <c r="K19" s="119">
        <v>60000000</v>
      </c>
      <c r="L19" s="119">
        <f t="shared" si="3"/>
        <v>0</v>
      </c>
      <c r="M19" s="119">
        <v>60000000</v>
      </c>
      <c r="N19" s="130">
        <v>45000000</v>
      </c>
      <c r="P19" s="177"/>
      <c r="Q19" s="190"/>
      <c r="R19" s="105"/>
      <c r="S19" s="105"/>
      <c r="T19" s="105"/>
      <c r="U19" s="105"/>
      <c r="V19" s="105"/>
    </row>
    <row r="20" spans="4:23" x14ac:dyDescent="0.25">
      <c r="D20" s="116"/>
      <c r="E20" s="131"/>
      <c r="F20" s="131"/>
      <c r="G20" s="199"/>
      <c r="H20" s="199">
        <v>7</v>
      </c>
      <c r="I20" s="116" t="s">
        <v>407</v>
      </c>
      <c r="J20" s="119">
        <v>8000000</v>
      </c>
      <c r="K20" s="119">
        <v>8000000</v>
      </c>
      <c r="L20" s="119">
        <f t="shared" si="3"/>
        <v>0</v>
      </c>
      <c r="M20" s="119">
        <v>8000000</v>
      </c>
      <c r="N20" s="130">
        <v>8000000</v>
      </c>
      <c r="P20" s="177"/>
      <c r="Q20" s="190"/>
      <c r="R20" s="105"/>
      <c r="S20" s="105"/>
      <c r="T20" s="105"/>
      <c r="U20" s="105"/>
      <c r="V20" s="105"/>
    </row>
    <row r="21" spans="4:23" ht="34.5" customHeight="1" x14ac:dyDescent="0.25">
      <c r="D21" s="116"/>
      <c r="E21" s="116"/>
      <c r="F21" s="116"/>
      <c r="G21" s="116"/>
      <c r="H21" s="115">
        <v>8</v>
      </c>
      <c r="I21" s="204" t="s">
        <v>450</v>
      </c>
      <c r="J21" s="205">
        <v>654000000</v>
      </c>
      <c r="K21" s="205">
        <v>654000000</v>
      </c>
      <c r="L21" s="119">
        <f t="shared" si="3"/>
        <v>0</v>
      </c>
      <c r="M21" s="205">
        <v>654000000</v>
      </c>
      <c r="N21" s="135">
        <f>151285744+219345987+282446957</f>
        <v>653078688</v>
      </c>
      <c r="P21" s="177"/>
      <c r="Q21" s="190"/>
      <c r="R21" s="105"/>
      <c r="S21" s="105"/>
      <c r="T21" s="105"/>
      <c r="U21" s="105"/>
      <c r="V21" s="105"/>
    </row>
    <row r="22" spans="4:23" x14ac:dyDescent="0.25">
      <c r="D22" s="116"/>
      <c r="E22" s="116"/>
      <c r="F22" s="116"/>
      <c r="G22" s="116"/>
      <c r="H22" s="115">
        <v>11</v>
      </c>
      <c r="I22" s="136" t="s">
        <v>375</v>
      </c>
      <c r="J22" s="119">
        <v>125000000</v>
      </c>
      <c r="K22" s="119">
        <v>125000000</v>
      </c>
      <c r="L22" s="119">
        <f t="shared" si="3"/>
        <v>0</v>
      </c>
      <c r="M22" s="119">
        <v>125000000</v>
      </c>
      <c r="N22" s="130">
        <v>295000000</v>
      </c>
      <c r="P22" s="177"/>
      <c r="Q22" s="190"/>
      <c r="R22" s="105"/>
      <c r="S22" s="105"/>
      <c r="T22" s="105"/>
      <c r="U22" s="105"/>
      <c r="V22" s="105"/>
      <c r="W22" s="105"/>
    </row>
    <row r="23" spans="4:23" x14ac:dyDescent="0.25">
      <c r="D23" s="116"/>
      <c r="E23" s="116"/>
      <c r="F23" s="116"/>
      <c r="G23" s="116"/>
      <c r="H23" s="115">
        <v>12</v>
      </c>
      <c r="I23" s="136" t="s">
        <v>376</v>
      </c>
      <c r="J23" s="119">
        <v>36000000</v>
      </c>
      <c r="K23" s="119">
        <v>36000000</v>
      </c>
      <c r="L23" s="119">
        <f t="shared" si="3"/>
        <v>0</v>
      </c>
      <c r="M23" s="119">
        <v>36000000</v>
      </c>
      <c r="N23" s="130">
        <v>15000000</v>
      </c>
      <c r="P23" s="177"/>
      <c r="Q23" s="190"/>
      <c r="R23" s="105"/>
      <c r="S23" s="105"/>
      <c r="T23" s="105"/>
      <c r="U23" s="105"/>
      <c r="V23" s="105"/>
      <c r="W23" s="105"/>
    </row>
    <row r="24" spans="4:23" x14ac:dyDescent="0.25">
      <c r="D24" s="116"/>
      <c r="E24" s="116"/>
      <c r="F24" s="116"/>
      <c r="G24" s="116"/>
      <c r="H24" s="115">
        <v>13</v>
      </c>
      <c r="I24" s="136" t="s">
        <v>378</v>
      </c>
      <c r="J24" s="119">
        <v>45000000</v>
      </c>
      <c r="K24" s="119">
        <v>45000000</v>
      </c>
      <c r="L24" s="119">
        <f t="shared" si="3"/>
        <v>0</v>
      </c>
      <c r="M24" s="119">
        <v>45000000</v>
      </c>
      <c r="N24" s="130">
        <v>45000000</v>
      </c>
      <c r="P24" s="177"/>
      <c r="Q24" s="190"/>
      <c r="R24" s="105"/>
      <c r="S24" s="105"/>
      <c r="T24" s="105"/>
      <c r="U24" s="105"/>
      <c r="V24" s="105"/>
      <c r="W24" s="105"/>
    </row>
    <row r="25" spans="4:23" x14ac:dyDescent="0.25">
      <c r="D25" s="116"/>
      <c r="E25" s="116"/>
      <c r="F25" s="116"/>
      <c r="G25" s="116"/>
      <c r="H25" s="115">
        <v>14</v>
      </c>
      <c r="I25" s="116" t="s">
        <v>435</v>
      </c>
      <c r="J25" s="119">
        <v>76000000</v>
      </c>
      <c r="K25" s="119">
        <v>76000000</v>
      </c>
      <c r="L25" s="119">
        <f t="shared" si="3"/>
        <v>0</v>
      </c>
      <c r="M25" s="119">
        <v>76000000</v>
      </c>
      <c r="N25" s="130">
        <v>0</v>
      </c>
      <c r="P25" s="177"/>
      <c r="Q25" s="190"/>
      <c r="R25" s="105"/>
      <c r="S25" s="105"/>
      <c r="T25" s="105"/>
      <c r="U25" s="105"/>
      <c r="V25" s="105"/>
      <c r="W25" s="105"/>
    </row>
    <row r="26" spans="4:23" x14ac:dyDescent="0.25">
      <c r="D26" s="116"/>
      <c r="E26" s="116"/>
      <c r="F26" s="116"/>
      <c r="G26" s="116"/>
      <c r="H26" s="115">
        <v>15</v>
      </c>
      <c r="I26" s="116" t="s">
        <v>436</v>
      </c>
      <c r="J26" s="119">
        <v>140000000</v>
      </c>
      <c r="K26" s="119">
        <v>140000000</v>
      </c>
      <c r="L26" s="119">
        <f t="shared" si="3"/>
        <v>0</v>
      </c>
      <c r="M26" s="119">
        <v>140000000</v>
      </c>
      <c r="N26" s="130"/>
      <c r="P26" s="177"/>
      <c r="Q26" s="190"/>
      <c r="R26" s="105"/>
      <c r="S26" s="105"/>
      <c r="T26" s="105"/>
      <c r="U26" s="105"/>
      <c r="V26" s="105"/>
      <c r="W26" s="105"/>
    </row>
    <row r="27" spans="4:23" x14ac:dyDescent="0.25">
      <c r="D27" s="116"/>
      <c r="E27" s="116"/>
      <c r="F27" s="116"/>
      <c r="G27" s="116"/>
      <c r="H27" s="115">
        <v>16</v>
      </c>
      <c r="I27" s="116" t="s">
        <v>437</v>
      </c>
      <c r="J27" s="119"/>
      <c r="K27" s="119"/>
      <c r="L27" s="119"/>
      <c r="M27" s="119"/>
      <c r="N27" s="130"/>
      <c r="P27" s="177"/>
      <c r="Q27" s="190"/>
      <c r="R27" s="105"/>
      <c r="S27" s="105"/>
      <c r="T27" s="105"/>
      <c r="U27" s="105"/>
      <c r="V27" s="105"/>
      <c r="W27" s="105"/>
    </row>
    <row r="28" spans="4:23" x14ac:dyDescent="0.25">
      <c r="D28" s="116"/>
      <c r="E28" s="116"/>
      <c r="F28" s="116"/>
      <c r="G28" s="116"/>
      <c r="H28" s="115"/>
      <c r="I28" s="116"/>
      <c r="J28" s="119"/>
      <c r="K28" s="119"/>
      <c r="L28" s="119"/>
      <c r="M28" s="119"/>
      <c r="N28" s="130"/>
      <c r="P28" s="177"/>
      <c r="Q28" s="190"/>
      <c r="R28" s="105"/>
      <c r="S28" s="105"/>
      <c r="T28" s="105"/>
      <c r="U28" s="105"/>
      <c r="V28" s="105"/>
      <c r="W28" s="105"/>
    </row>
    <row r="29" spans="4:23" x14ac:dyDescent="0.25">
      <c r="D29" s="126">
        <v>1</v>
      </c>
      <c r="E29" s="116" t="s">
        <v>358</v>
      </c>
      <c r="F29" s="116"/>
      <c r="G29" s="116"/>
      <c r="H29" s="127"/>
      <c r="I29" s="127"/>
      <c r="J29" s="128">
        <f>SUM(J30:J37)</f>
        <v>624250000</v>
      </c>
      <c r="K29" s="128">
        <f>SUM(K30:K37)</f>
        <v>624250000</v>
      </c>
      <c r="L29" s="128">
        <f t="shared" ref="L29:M29" si="4">SUM(L30:L37)</f>
        <v>0</v>
      </c>
      <c r="M29" s="128">
        <f t="shared" si="4"/>
        <v>624250000</v>
      </c>
      <c r="N29" s="128">
        <f>SUM(N30:N37)</f>
        <v>610689956</v>
      </c>
      <c r="P29" s="176"/>
      <c r="Q29" s="189"/>
      <c r="R29" s="121">
        <f>SUM(Q30:Q55)</f>
        <v>0</v>
      </c>
      <c r="S29" s="105"/>
      <c r="T29" s="105"/>
      <c r="U29" s="105"/>
      <c r="V29" s="105"/>
      <c r="W29" s="105"/>
    </row>
    <row r="30" spans="4:23" x14ac:dyDescent="0.25">
      <c r="D30" s="116"/>
      <c r="E30" s="116" t="s">
        <v>409</v>
      </c>
      <c r="F30" s="116" t="s">
        <v>359</v>
      </c>
      <c r="G30" s="357" t="s">
        <v>360</v>
      </c>
      <c r="H30" s="199">
        <v>17</v>
      </c>
      <c r="I30" s="116" t="s">
        <v>365</v>
      </c>
      <c r="J30" s="119">
        <v>55000000</v>
      </c>
      <c r="K30" s="119">
        <v>55000000</v>
      </c>
      <c r="L30" s="119">
        <f t="shared" ref="L30:L37" si="5">+K30-J30</f>
        <v>0</v>
      </c>
      <c r="M30" s="119">
        <v>55000000</v>
      </c>
      <c r="N30" s="130">
        <v>44909156</v>
      </c>
      <c r="P30" s="177"/>
      <c r="Q30" s="190"/>
      <c r="R30" s="105"/>
      <c r="S30" s="105"/>
      <c r="T30" s="105"/>
      <c r="U30" s="105"/>
      <c r="V30" s="105"/>
      <c r="W30" s="105"/>
    </row>
    <row r="31" spans="4:23" x14ac:dyDescent="0.25">
      <c r="D31" s="116"/>
      <c r="E31" s="131" t="s">
        <v>410</v>
      </c>
      <c r="F31" s="131" t="s">
        <v>362</v>
      </c>
      <c r="G31" s="357"/>
      <c r="H31" s="199">
        <v>18</v>
      </c>
      <c r="I31" s="116" t="s">
        <v>366</v>
      </c>
      <c r="J31" s="119">
        <v>51000000</v>
      </c>
      <c r="K31" s="119">
        <v>51000000</v>
      </c>
      <c r="L31" s="119">
        <f t="shared" si="5"/>
        <v>0</v>
      </c>
      <c r="M31" s="119">
        <v>51000000</v>
      </c>
      <c r="N31" s="130">
        <v>47000000</v>
      </c>
      <c r="P31" s="177"/>
      <c r="Q31" s="190"/>
      <c r="R31" s="105"/>
      <c r="S31" s="105"/>
      <c r="T31" s="105"/>
      <c r="U31" s="105"/>
      <c r="V31" s="105"/>
      <c r="W31" s="105"/>
    </row>
    <row r="32" spans="4:23" x14ac:dyDescent="0.25">
      <c r="D32" s="116"/>
      <c r="E32" s="116"/>
      <c r="F32" s="116"/>
      <c r="G32" s="116"/>
      <c r="H32" s="115">
        <v>19</v>
      </c>
      <c r="I32" s="134" t="s">
        <v>370</v>
      </c>
      <c r="J32" s="119">
        <v>300000000</v>
      </c>
      <c r="K32" s="119">
        <v>300000000</v>
      </c>
      <c r="L32" s="119">
        <f t="shared" si="5"/>
        <v>0</v>
      </c>
      <c r="M32" s="119">
        <v>300000000</v>
      </c>
      <c r="N32" s="135">
        <v>352280800</v>
      </c>
      <c r="P32" s="177"/>
      <c r="Q32" s="190"/>
      <c r="R32" s="105"/>
      <c r="S32" s="105"/>
      <c r="T32" s="105"/>
      <c r="U32" s="105"/>
      <c r="V32" s="105"/>
      <c r="W32" s="105"/>
    </row>
    <row r="33" spans="4:23" x14ac:dyDescent="0.25">
      <c r="D33" s="116"/>
      <c r="E33" s="116"/>
      <c r="F33" s="116"/>
      <c r="G33" s="116"/>
      <c r="H33" s="115">
        <v>20</v>
      </c>
      <c r="I33" s="116" t="s">
        <v>369</v>
      </c>
      <c r="J33" s="119">
        <v>42000000</v>
      </c>
      <c r="K33" s="119">
        <v>42000000</v>
      </c>
      <c r="L33" s="119">
        <f t="shared" si="5"/>
        <v>0</v>
      </c>
      <c r="M33" s="119">
        <v>42000000</v>
      </c>
      <c r="N33" s="130">
        <v>39000000</v>
      </c>
      <c r="P33" s="177"/>
      <c r="Q33" s="190"/>
      <c r="R33" s="105"/>
      <c r="S33" s="105"/>
      <c r="T33" s="105"/>
      <c r="U33" s="105"/>
      <c r="V33" s="105"/>
      <c r="W33" s="105"/>
    </row>
    <row r="34" spans="4:23" x14ac:dyDescent="0.25">
      <c r="D34" s="116"/>
      <c r="E34" s="116"/>
      <c r="F34" s="116"/>
      <c r="G34" s="116"/>
      <c r="H34" s="115">
        <v>21</v>
      </c>
      <c r="I34" s="116" t="s">
        <v>373</v>
      </c>
      <c r="J34" s="119">
        <v>10000000</v>
      </c>
      <c r="K34" s="119">
        <v>10000000</v>
      </c>
      <c r="L34" s="119">
        <f t="shared" si="5"/>
        <v>0</v>
      </c>
      <c r="M34" s="119">
        <v>10000000</v>
      </c>
      <c r="N34" s="130">
        <v>7500000</v>
      </c>
      <c r="P34" s="177"/>
      <c r="Q34" s="190"/>
      <c r="R34" s="105"/>
      <c r="S34" s="105"/>
      <c r="T34" s="105"/>
      <c r="U34" s="105"/>
      <c r="V34" s="105"/>
      <c r="W34" s="105"/>
    </row>
    <row r="35" spans="4:23" x14ac:dyDescent="0.25">
      <c r="D35" s="116"/>
      <c r="E35" s="116"/>
      <c r="F35" s="116"/>
      <c r="G35" s="116"/>
      <c r="H35" s="115">
        <v>22</v>
      </c>
      <c r="I35" s="134" t="s">
        <v>374</v>
      </c>
      <c r="J35" s="119">
        <v>125000000</v>
      </c>
      <c r="K35" s="119">
        <v>125000000</v>
      </c>
      <c r="L35" s="119">
        <f t="shared" si="5"/>
        <v>0</v>
      </c>
      <c r="M35" s="119">
        <v>125000000</v>
      </c>
      <c r="N35" s="130">
        <v>50000000</v>
      </c>
      <c r="P35" s="177"/>
      <c r="Q35" s="190"/>
      <c r="R35" s="105"/>
      <c r="S35" s="105"/>
      <c r="T35" s="105"/>
      <c r="U35" s="105"/>
      <c r="V35" s="105"/>
      <c r="W35" s="105"/>
    </row>
    <row r="36" spans="4:23" x14ac:dyDescent="0.25">
      <c r="D36" s="116"/>
      <c r="E36" s="116"/>
      <c r="F36" s="116"/>
      <c r="G36" s="116"/>
      <c r="H36" s="115">
        <v>23</v>
      </c>
      <c r="I36" s="136" t="s">
        <v>377</v>
      </c>
      <c r="J36" s="119">
        <v>0</v>
      </c>
      <c r="K36" s="119">
        <v>0</v>
      </c>
      <c r="L36" s="119">
        <f t="shared" si="5"/>
        <v>0</v>
      </c>
      <c r="M36" s="119">
        <v>0</v>
      </c>
      <c r="N36" s="130">
        <v>25000000</v>
      </c>
      <c r="P36" s="177"/>
      <c r="Q36" s="190"/>
      <c r="R36" s="105"/>
      <c r="S36" s="105"/>
      <c r="T36" s="105"/>
      <c r="U36" s="105"/>
      <c r="V36" s="105"/>
      <c r="W36" s="105"/>
    </row>
    <row r="37" spans="4:23" x14ac:dyDescent="0.25">
      <c r="D37" s="116"/>
      <c r="E37" s="116"/>
      <c r="F37" s="116"/>
      <c r="G37" s="116"/>
      <c r="H37" s="115">
        <v>24</v>
      </c>
      <c r="I37" s="136" t="s">
        <v>379</v>
      </c>
      <c r="J37" s="119">
        <v>41250000</v>
      </c>
      <c r="K37" s="119">
        <v>41250000</v>
      </c>
      <c r="L37" s="119">
        <f t="shared" si="5"/>
        <v>0</v>
      </c>
      <c r="M37" s="119">
        <v>41250000</v>
      </c>
      <c r="N37" s="130">
        <v>45000000</v>
      </c>
      <c r="P37" s="177"/>
      <c r="Q37" s="190"/>
      <c r="R37" s="105"/>
      <c r="S37" s="105"/>
      <c r="T37" s="105"/>
      <c r="U37" s="105"/>
      <c r="V37" s="105"/>
      <c r="W37" s="105"/>
    </row>
    <row r="38" spans="4:23" x14ac:dyDescent="0.25">
      <c r="D38" s="116"/>
      <c r="E38" s="116"/>
      <c r="F38" s="116"/>
      <c r="G38" s="116"/>
      <c r="H38" s="115"/>
      <c r="I38" s="139"/>
      <c r="J38" s="130"/>
      <c r="K38" s="130"/>
      <c r="L38" s="130"/>
      <c r="M38" s="130"/>
      <c r="N38" s="130"/>
      <c r="P38" s="177"/>
      <c r="Q38" s="191"/>
      <c r="R38" s="105"/>
      <c r="S38" s="105"/>
      <c r="T38" s="105"/>
      <c r="U38" s="105"/>
      <c r="V38" s="105"/>
      <c r="W38" s="105"/>
    </row>
    <row r="39" spans="4:23" x14ac:dyDescent="0.25">
      <c r="D39" s="116">
        <v>2</v>
      </c>
      <c r="E39" s="116" t="s">
        <v>358</v>
      </c>
      <c r="F39" s="116"/>
      <c r="G39" s="116"/>
      <c r="H39" s="140"/>
      <c r="I39" s="141"/>
      <c r="J39" s="128">
        <f>SUM(J40:J44)</f>
        <v>628000000</v>
      </c>
      <c r="K39" s="128">
        <f>SUM(K40:K44)</f>
        <v>628000000</v>
      </c>
      <c r="L39" s="128">
        <f t="shared" ref="L39:M39" si="6">SUM(L40:L44)</f>
        <v>0</v>
      </c>
      <c r="M39" s="128">
        <f t="shared" si="6"/>
        <v>628000000</v>
      </c>
      <c r="N39" s="128">
        <f>SUM(N40:N44)</f>
        <v>513035930</v>
      </c>
      <c r="P39" s="176"/>
      <c r="Q39" s="189"/>
      <c r="R39" s="121">
        <f>SUM(Q41:Q44)</f>
        <v>0</v>
      </c>
      <c r="S39" s="105"/>
      <c r="T39" s="105"/>
      <c r="U39" s="105"/>
      <c r="V39" s="105"/>
      <c r="W39" s="105"/>
    </row>
    <row r="40" spans="4:23" ht="28.5" x14ac:dyDescent="0.25">
      <c r="D40" s="116"/>
      <c r="E40" s="116" t="s">
        <v>411</v>
      </c>
      <c r="F40" s="116"/>
      <c r="G40" s="116"/>
      <c r="H40" s="115">
        <v>25</v>
      </c>
      <c r="I40" s="139" t="s">
        <v>380</v>
      </c>
      <c r="J40" s="130">
        <v>60000000</v>
      </c>
      <c r="K40" s="130">
        <v>60000000</v>
      </c>
      <c r="L40" s="119">
        <f t="shared" ref="L40:L44" si="7">+K40-J40</f>
        <v>0</v>
      </c>
      <c r="M40" s="130">
        <v>60000000</v>
      </c>
      <c r="N40" s="130">
        <v>43367500</v>
      </c>
      <c r="P40" s="177"/>
      <c r="Q40" s="192"/>
      <c r="R40" s="121"/>
      <c r="S40" s="105"/>
      <c r="T40" s="105"/>
      <c r="U40" s="105"/>
      <c r="V40" s="105"/>
      <c r="W40" s="105"/>
    </row>
    <row r="41" spans="4:23" ht="33" customHeight="1" x14ac:dyDescent="0.25">
      <c r="D41" s="116"/>
      <c r="E41" s="116" t="s">
        <v>412</v>
      </c>
      <c r="F41" s="116"/>
      <c r="G41" s="116"/>
      <c r="H41" s="115">
        <v>26</v>
      </c>
      <c r="I41" s="139" t="s">
        <v>381</v>
      </c>
      <c r="J41" s="119">
        <v>11000000</v>
      </c>
      <c r="K41" s="119">
        <v>11000000</v>
      </c>
      <c r="L41" s="119">
        <f t="shared" si="7"/>
        <v>0</v>
      </c>
      <c r="M41" s="119">
        <v>11000000</v>
      </c>
      <c r="N41" s="130">
        <v>11600800</v>
      </c>
      <c r="P41" s="177"/>
      <c r="Q41" s="190"/>
      <c r="R41" s="105"/>
      <c r="S41" s="105"/>
      <c r="T41" s="105"/>
      <c r="U41" s="105"/>
      <c r="V41" s="105"/>
      <c r="W41" s="105"/>
    </row>
    <row r="42" spans="4:23" x14ac:dyDescent="0.25">
      <c r="D42" s="116"/>
      <c r="F42" s="116"/>
      <c r="G42" s="116"/>
      <c r="H42" s="115">
        <v>27</v>
      </c>
      <c r="I42" s="139" t="s">
        <v>382</v>
      </c>
      <c r="J42" s="119">
        <v>12000000</v>
      </c>
      <c r="K42" s="119">
        <v>12000000</v>
      </c>
      <c r="L42" s="119">
        <f t="shared" si="7"/>
        <v>0</v>
      </c>
      <c r="M42" s="119">
        <v>12000000</v>
      </c>
      <c r="N42" s="130">
        <v>14483730</v>
      </c>
      <c r="P42" s="177"/>
      <c r="Q42" s="190"/>
      <c r="R42" s="105"/>
      <c r="S42" s="105"/>
      <c r="T42" s="105"/>
      <c r="U42" s="105"/>
      <c r="V42" s="105"/>
      <c r="W42" s="105"/>
    </row>
    <row r="43" spans="4:23" x14ac:dyDescent="0.25">
      <c r="D43" s="116"/>
      <c r="E43" s="116"/>
      <c r="F43" s="116"/>
      <c r="G43" s="116"/>
      <c r="H43" s="115">
        <v>28</v>
      </c>
      <c r="I43" s="139" t="s">
        <v>383</v>
      </c>
      <c r="J43" s="119">
        <v>190000000</v>
      </c>
      <c r="K43" s="119">
        <v>190000000</v>
      </c>
      <c r="L43" s="119">
        <f t="shared" si="7"/>
        <v>0</v>
      </c>
      <c r="M43" s="119">
        <v>190000000</v>
      </c>
      <c r="N43" s="130">
        <v>242000000</v>
      </c>
      <c r="P43" s="177"/>
      <c r="Q43" s="190"/>
      <c r="R43" s="105"/>
      <c r="S43" s="105"/>
      <c r="T43" s="105"/>
      <c r="U43" s="105"/>
      <c r="V43" s="105"/>
      <c r="W43" s="105"/>
    </row>
    <row r="44" spans="4:23" x14ac:dyDescent="0.25">
      <c r="D44" s="116"/>
      <c r="E44" s="116"/>
      <c r="F44" s="116"/>
      <c r="G44" s="116"/>
      <c r="H44" s="115">
        <v>29</v>
      </c>
      <c r="I44" s="139" t="s">
        <v>384</v>
      </c>
      <c r="J44" s="119">
        <f>255000000+100000000</f>
        <v>355000000</v>
      </c>
      <c r="K44" s="119">
        <f>255000000+100000000</f>
        <v>355000000</v>
      </c>
      <c r="L44" s="119">
        <f t="shared" si="7"/>
        <v>0</v>
      </c>
      <c r="M44" s="119">
        <f t="shared" ref="M44" si="8">255000000+100000000</f>
        <v>355000000</v>
      </c>
      <c r="N44" s="130">
        <v>201583900</v>
      </c>
      <c r="P44" s="177"/>
      <c r="Q44" s="190"/>
      <c r="R44" s="105"/>
      <c r="S44" s="105"/>
      <c r="T44" s="105"/>
      <c r="U44" s="105"/>
      <c r="V44" s="105"/>
      <c r="W44" s="105"/>
    </row>
    <row r="45" spans="4:23" x14ac:dyDescent="0.25">
      <c r="D45" s="116"/>
      <c r="E45" s="116"/>
      <c r="F45" s="116"/>
      <c r="G45" s="116"/>
      <c r="H45" s="116"/>
      <c r="I45" s="142"/>
      <c r="J45" s="126"/>
      <c r="K45" s="126"/>
      <c r="L45" s="126"/>
      <c r="M45" s="126"/>
      <c r="N45" s="130"/>
      <c r="P45" s="178"/>
      <c r="Q45" s="191"/>
      <c r="R45" s="105"/>
      <c r="S45" s="105"/>
      <c r="T45" s="105"/>
      <c r="U45" s="105"/>
      <c r="V45" s="105"/>
      <c r="W45" s="105"/>
    </row>
    <row r="46" spans="4:23" ht="18" x14ac:dyDescent="0.25">
      <c r="D46" s="122" t="s">
        <v>448</v>
      </c>
      <c r="E46" s="123"/>
      <c r="F46" s="123"/>
      <c r="G46" s="123"/>
      <c r="H46" s="123"/>
      <c r="I46" s="123"/>
      <c r="J46" s="124">
        <f>+J49+J54</f>
        <v>1460000000</v>
      </c>
      <c r="K46" s="124">
        <f>+K49+K54</f>
        <v>1460000000</v>
      </c>
      <c r="L46" s="124">
        <f t="shared" ref="L46:M46" si="9">+L49+L54</f>
        <v>0</v>
      </c>
      <c r="M46" s="124">
        <f t="shared" si="9"/>
        <v>1460000000</v>
      </c>
      <c r="N46" s="124">
        <f>+N49+N54</f>
        <v>7810765200</v>
      </c>
      <c r="P46" s="174"/>
      <c r="Q46" s="187"/>
      <c r="R46" s="105"/>
      <c r="S46" s="105"/>
      <c r="T46" s="105"/>
      <c r="U46" s="105"/>
      <c r="V46" s="105"/>
      <c r="W46" s="105"/>
    </row>
    <row r="47" spans="4:23" x14ac:dyDescent="0.25">
      <c r="D47" s="116"/>
      <c r="E47" s="116"/>
      <c r="F47" s="116"/>
      <c r="G47" s="199"/>
      <c r="H47" s="199"/>
      <c r="I47" s="116"/>
      <c r="J47" s="125"/>
      <c r="K47" s="125"/>
      <c r="L47" s="125"/>
      <c r="M47" s="125"/>
      <c r="N47" s="125"/>
      <c r="P47" s="175"/>
      <c r="Q47" s="188"/>
      <c r="R47" s="105"/>
      <c r="S47" s="105"/>
      <c r="T47" s="105"/>
      <c r="U47" s="105"/>
      <c r="V47" s="105"/>
      <c r="W47" s="105"/>
    </row>
    <row r="48" spans="4:23" x14ac:dyDescent="0.25">
      <c r="D48" s="116"/>
      <c r="E48" s="116"/>
      <c r="F48" s="116"/>
      <c r="G48" s="116"/>
      <c r="H48" s="116"/>
      <c r="I48" s="142"/>
      <c r="J48" s="130"/>
      <c r="K48" s="130"/>
      <c r="L48" s="130"/>
      <c r="M48" s="130"/>
      <c r="N48" s="130"/>
      <c r="P48" s="178"/>
      <c r="Q48" s="191"/>
      <c r="R48" s="105"/>
      <c r="S48" s="105"/>
      <c r="T48" s="105"/>
      <c r="U48" s="105"/>
      <c r="V48" s="105"/>
      <c r="W48" s="105"/>
    </row>
    <row r="49" spans="4:23" x14ac:dyDescent="0.25">
      <c r="D49" s="126">
        <v>1</v>
      </c>
      <c r="E49" s="116" t="s">
        <v>358</v>
      </c>
      <c r="F49" s="116"/>
      <c r="G49" s="116"/>
      <c r="H49" s="127"/>
      <c r="I49" s="143"/>
      <c r="J49" s="144">
        <f>SUM(J50:J52)</f>
        <v>1100000000</v>
      </c>
      <c r="K49" s="144">
        <f>SUM(K50:K52)</f>
        <v>1100000000</v>
      </c>
      <c r="L49" s="144">
        <f t="shared" ref="L49:M49" si="10">SUM(L50:L52)</f>
        <v>0</v>
      </c>
      <c r="M49" s="144">
        <f t="shared" si="10"/>
        <v>1100000000</v>
      </c>
      <c r="N49" s="144">
        <f>SUM(N50:N52)</f>
        <v>7492599900</v>
      </c>
      <c r="P49" s="176"/>
      <c r="Q49" s="193"/>
      <c r="R49" s="121">
        <f>SUM(Q50:Q51)</f>
        <v>0</v>
      </c>
      <c r="S49" s="105"/>
      <c r="T49" s="105"/>
      <c r="U49" s="105"/>
      <c r="V49" s="105"/>
      <c r="W49" s="105"/>
    </row>
    <row r="50" spans="4:23" ht="30" customHeight="1" x14ac:dyDescent="0.25">
      <c r="D50" s="116"/>
      <c r="E50" s="104" t="s">
        <v>425</v>
      </c>
      <c r="F50" s="116" t="s">
        <v>386</v>
      </c>
      <c r="G50" s="145" t="s">
        <v>360</v>
      </c>
      <c r="H50" s="199">
        <v>30</v>
      </c>
      <c r="I50" s="139" t="s">
        <v>439</v>
      </c>
      <c r="J50" s="119">
        <v>100000000</v>
      </c>
      <c r="K50" s="119">
        <v>100000000</v>
      </c>
      <c r="L50" s="119">
        <f t="shared" ref="L50:L52" si="11">+K50-J50</f>
        <v>0</v>
      </c>
      <c r="M50" s="119">
        <v>100000000</v>
      </c>
      <c r="N50" s="130">
        <v>95363300</v>
      </c>
      <c r="P50" s="177"/>
      <c r="Q50" s="190"/>
      <c r="R50" s="105"/>
      <c r="S50" s="105"/>
      <c r="T50" s="105"/>
      <c r="U50" s="105"/>
      <c r="V50" s="105"/>
      <c r="W50" s="105"/>
    </row>
    <row r="51" spans="4:23" ht="19.5" customHeight="1" x14ac:dyDescent="0.25">
      <c r="D51" s="116"/>
      <c r="E51" s="116" t="s">
        <v>387</v>
      </c>
      <c r="F51" s="116" t="s">
        <v>388</v>
      </c>
      <c r="G51" s="116"/>
      <c r="H51" s="126">
        <v>31</v>
      </c>
      <c r="I51" s="139" t="s">
        <v>427</v>
      </c>
      <c r="J51" s="119">
        <v>0</v>
      </c>
      <c r="K51" s="119">
        <v>0</v>
      </c>
      <c r="L51" s="119">
        <f t="shared" si="11"/>
        <v>0</v>
      </c>
      <c r="M51" s="119">
        <v>0</v>
      </c>
      <c r="N51" s="130">
        <v>297790000</v>
      </c>
      <c r="P51" s="177"/>
      <c r="Q51" s="190"/>
      <c r="R51" s="105"/>
      <c r="S51" s="105"/>
      <c r="T51" s="105"/>
      <c r="U51" s="105"/>
      <c r="V51" s="105"/>
      <c r="W51" s="105"/>
    </row>
    <row r="52" spans="4:23" ht="19.5" customHeight="1" x14ac:dyDescent="0.25">
      <c r="D52" s="116"/>
      <c r="E52" s="116"/>
      <c r="F52" s="116"/>
      <c r="G52" s="116"/>
      <c r="H52" s="126">
        <v>32</v>
      </c>
      <c r="I52" s="139" t="s">
        <v>428</v>
      </c>
      <c r="J52" s="130">
        <v>1000000000</v>
      </c>
      <c r="K52" s="130">
        <v>1000000000</v>
      </c>
      <c r="L52" s="119">
        <f t="shared" si="11"/>
        <v>0</v>
      </c>
      <c r="M52" s="130">
        <v>1000000000</v>
      </c>
      <c r="N52" s="130">
        <v>7099446600</v>
      </c>
      <c r="P52" s="179"/>
      <c r="Q52" s="190"/>
      <c r="R52" s="105"/>
      <c r="S52" s="105"/>
      <c r="T52" s="105"/>
      <c r="U52" s="105"/>
      <c r="V52" s="105"/>
      <c r="W52" s="105"/>
    </row>
    <row r="53" spans="4:23" ht="19.5" customHeight="1" x14ac:dyDescent="0.25">
      <c r="D53" s="116"/>
      <c r="E53" s="116"/>
      <c r="F53" s="116"/>
      <c r="G53" s="116"/>
      <c r="H53" s="126"/>
      <c r="I53" s="139"/>
      <c r="J53" s="130"/>
      <c r="K53" s="130"/>
      <c r="L53" s="130"/>
      <c r="M53" s="130"/>
      <c r="N53" s="130"/>
      <c r="P53" s="179"/>
      <c r="Q53" s="190"/>
      <c r="R53" s="105"/>
      <c r="S53" s="105"/>
      <c r="T53" s="105"/>
      <c r="U53" s="105"/>
      <c r="V53" s="105"/>
      <c r="W53" s="105"/>
    </row>
    <row r="54" spans="4:23" ht="19.5" customHeight="1" x14ac:dyDescent="0.25">
      <c r="D54" s="116">
        <v>2</v>
      </c>
      <c r="E54" s="116" t="s">
        <v>358</v>
      </c>
      <c r="F54" s="116"/>
      <c r="G54" s="116"/>
      <c r="H54" s="127"/>
      <c r="I54" s="143"/>
      <c r="J54" s="144">
        <f>SUM(J55:J57)</f>
        <v>360000000</v>
      </c>
      <c r="K54" s="144">
        <f>SUM(K55:K57)</f>
        <v>360000000</v>
      </c>
      <c r="L54" s="144">
        <f t="shared" ref="L54:M54" si="12">SUM(L55:L57)</f>
        <v>0</v>
      </c>
      <c r="M54" s="144">
        <f t="shared" si="12"/>
        <v>360000000</v>
      </c>
      <c r="N54" s="144">
        <f>SUM(N55:N57)</f>
        <v>318165300</v>
      </c>
      <c r="P54" s="176"/>
      <c r="Q54" s="193"/>
      <c r="R54" s="105"/>
      <c r="S54" s="105"/>
      <c r="T54" s="105"/>
      <c r="U54" s="105"/>
      <c r="V54" s="105"/>
      <c r="W54" s="105"/>
    </row>
    <row r="55" spans="4:23" ht="28.5" customHeight="1" x14ac:dyDescent="0.25">
      <c r="D55" s="116"/>
      <c r="E55" s="116" t="s">
        <v>385</v>
      </c>
      <c r="F55" s="116"/>
      <c r="G55" s="116"/>
      <c r="H55" s="146">
        <v>33</v>
      </c>
      <c r="I55" s="139" t="s">
        <v>438</v>
      </c>
      <c r="J55" s="119">
        <v>100000000</v>
      </c>
      <c r="K55" s="119">
        <v>100000000</v>
      </c>
      <c r="L55" s="119">
        <f t="shared" ref="L55:L57" si="13">+K55-J55</f>
        <v>0</v>
      </c>
      <c r="M55" s="119">
        <v>100000000</v>
      </c>
      <c r="N55" s="130">
        <v>95543500</v>
      </c>
      <c r="P55" s="177"/>
      <c r="Q55" s="190"/>
      <c r="R55" s="105"/>
      <c r="S55" s="105"/>
      <c r="T55" s="105"/>
      <c r="U55" s="105"/>
      <c r="V55" s="105"/>
      <c r="W55" s="105"/>
    </row>
    <row r="56" spans="4:23" ht="19.5" customHeight="1" x14ac:dyDescent="0.25">
      <c r="D56" s="116"/>
      <c r="E56" s="116" t="s">
        <v>389</v>
      </c>
      <c r="F56" s="116"/>
      <c r="G56" s="116"/>
      <c r="H56" s="126">
        <v>34</v>
      </c>
      <c r="I56" s="139" t="s">
        <v>426</v>
      </c>
      <c r="J56" s="130">
        <v>260000000</v>
      </c>
      <c r="K56" s="130">
        <v>260000000</v>
      </c>
      <c r="L56" s="119">
        <f t="shared" si="13"/>
        <v>0</v>
      </c>
      <c r="M56" s="130">
        <v>260000000</v>
      </c>
      <c r="N56" s="130">
        <v>146021800</v>
      </c>
      <c r="P56" s="179" t="s">
        <v>442</v>
      </c>
      <c r="Q56" s="190"/>
      <c r="R56" s="105"/>
      <c r="S56" s="105"/>
      <c r="T56" s="105"/>
      <c r="U56" s="105"/>
      <c r="V56" s="105"/>
      <c r="W56" s="105"/>
    </row>
    <row r="57" spans="4:23" ht="29.25" customHeight="1" x14ac:dyDescent="0.25">
      <c r="D57" s="116"/>
      <c r="E57" s="116"/>
      <c r="F57" s="116"/>
      <c r="G57" s="116"/>
      <c r="H57" s="146">
        <v>35</v>
      </c>
      <c r="I57" s="139" t="s">
        <v>429</v>
      </c>
      <c r="J57" s="119">
        <v>0</v>
      </c>
      <c r="K57" s="119">
        <v>0</v>
      </c>
      <c r="L57" s="119">
        <f t="shared" si="13"/>
        <v>0</v>
      </c>
      <c r="M57" s="119">
        <v>0</v>
      </c>
      <c r="N57" s="130">
        <v>76600000</v>
      </c>
      <c r="P57" s="179"/>
      <c r="Q57" s="190"/>
      <c r="R57" s="105"/>
      <c r="S57" s="105"/>
      <c r="T57" s="105"/>
      <c r="U57" s="105"/>
      <c r="V57" s="105"/>
      <c r="W57" s="105"/>
    </row>
    <row r="58" spans="4:23" x14ac:dyDescent="0.25">
      <c r="D58" s="116"/>
      <c r="E58" s="116"/>
      <c r="F58" s="116"/>
      <c r="G58" s="116"/>
      <c r="H58" s="126"/>
      <c r="I58" s="147"/>
      <c r="J58" s="148"/>
      <c r="K58" s="148"/>
      <c r="L58" s="148"/>
      <c r="M58" s="148"/>
      <c r="N58" s="130"/>
      <c r="P58" s="177"/>
      <c r="Q58" s="191"/>
      <c r="R58" s="105"/>
      <c r="S58" s="105"/>
      <c r="T58" s="105"/>
      <c r="U58" s="105"/>
      <c r="V58" s="105"/>
      <c r="W58" s="105"/>
    </row>
    <row r="59" spans="4:23" ht="18" x14ac:dyDescent="0.25">
      <c r="D59" s="122" t="s">
        <v>452</v>
      </c>
      <c r="E59" s="123"/>
      <c r="F59" s="123"/>
      <c r="G59" s="123"/>
      <c r="H59" s="123"/>
      <c r="I59" s="123"/>
      <c r="J59" s="124">
        <f>+J62+J68</f>
        <v>2950000000</v>
      </c>
      <c r="K59" s="124">
        <f>+K62+K68</f>
        <v>2950000000</v>
      </c>
      <c r="L59" s="124">
        <f t="shared" ref="L59:M59" si="14">+L62+L68</f>
        <v>0</v>
      </c>
      <c r="M59" s="124">
        <f t="shared" si="14"/>
        <v>2950000000</v>
      </c>
      <c r="N59" s="124">
        <f>+N62+N68</f>
        <v>1521330400</v>
      </c>
      <c r="P59" s="174"/>
      <c r="Q59" s="187"/>
      <c r="R59" s="121">
        <f>+Q62+Q68</f>
        <v>0</v>
      </c>
      <c r="S59" s="105"/>
      <c r="T59" s="105"/>
      <c r="U59" s="105"/>
      <c r="V59" s="105"/>
      <c r="W59" s="105"/>
    </row>
    <row r="60" spans="4:23" ht="15" customHeight="1" x14ac:dyDescent="0.25">
      <c r="D60" s="116"/>
      <c r="E60" s="116" t="s">
        <v>390</v>
      </c>
      <c r="F60" s="116"/>
      <c r="G60" s="199" t="s">
        <v>391</v>
      </c>
      <c r="H60" s="199"/>
      <c r="I60" s="116"/>
      <c r="J60" s="125"/>
      <c r="K60" s="125"/>
      <c r="L60" s="125"/>
      <c r="M60" s="125"/>
      <c r="N60" s="125"/>
      <c r="P60" s="175"/>
      <c r="Q60" s="188"/>
      <c r="R60" s="105"/>
      <c r="S60" s="105"/>
      <c r="T60" s="105"/>
      <c r="U60" s="105"/>
      <c r="V60" s="105"/>
      <c r="W60" s="105"/>
    </row>
    <row r="61" spans="4:23" x14ac:dyDescent="0.25">
      <c r="D61" s="116"/>
      <c r="E61" s="116"/>
      <c r="F61" s="116"/>
      <c r="G61" s="116"/>
      <c r="H61" s="126"/>
      <c r="I61" s="147"/>
      <c r="J61" s="130"/>
      <c r="K61" s="130"/>
      <c r="L61" s="130"/>
      <c r="M61" s="130"/>
      <c r="N61" s="130"/>
      <c r="P61" s="177"/>
      <c r="Q61" s="191"/>
      <c r="R61" s="105"/>
      <c r="S61" s="105"/>
      <c r="T61" s="105"/>
      <c r="U61" s="105"/>
      <c r="V61" s="105"/>
      <c r="W61" s="105"/>
    </row>
    <row r="62" spans="4:23" x14ac:dyDescent="0.25">
      <c r="D62" s="116">
        <v>1</v>
      </c>
      <c r="E62" s="116" t="s">
        <v>358</v>
      </c>
      <c r="F62" s="116"/>
      <c r="G62" s="116"/>
      <c r="H62" s="149"/>
      <c r="I62" s="150"/>
      <c r="J62" s="151">
        <f>SUM(J63:J64)</f>
        <v>1300000000</v>
      </c>
      <c r="K62" s="151">
        <f>SUM(K63:K64)</f>
        <v>1300000000</v>
      </c>
      <c r="L62" s="151">
        <f t="shared" ref="L62:M62" si="15">SUM(L63:L64)</f>
        <v>0</v>
      </c>
      <c r="M62" s="151">
        <f t="shared" si="15"/>
        <v>1300000000</v>
      </c>
      <c r="N62" s="151">
        <f>SUM(N63:N64)</f>
        <v>295600900</v>
      </c>
      <c r="P62" s="176"/>
      <c r="Q62" s="194"/>
      <c r="R62" s="121">
        <f>SUM(Q63:Q64)</f>
        <v>0</v>
      </c>
      <c r="S62" s="105"/>
      <c r="T62" s="105"/>
      <c r="U62" s="105"/>
      <c r="V62" s="105"/>
      <c r="W62" s="105"/>
    </row>
    <row r="63" spans="4:23" ht="33.75" customHeight="1" x14ac:dyDescent="0.25">
      <c r="D63" s="131"/>
      <c r="E63" s="104" t="s">
        <v>423</v>
      </c>
      <c r="F63" s="116"/>
      <c r="G63" s="116"/>
      <c r="H63" s="126">
        <v>36</v>
      </c>
      <c r="I63" s="139" t="s">
        <v>392</v>
      </c>
      <c r="J63" s="119">
        <v>520000000</v>
      </c>
      <c r="K63" s="119">
        <v>520000000</v>
      </c>
      <c r="L63" s="119">
        <f t="shared" ref="L63:L64" si="16">+K63-J63</f>
        <v>0</v>
      </c>
      <c r="M63" s="119">
        <v>520000000</v>
      </c>
      <c r="N63" s="130">
        <v>98068900</v>
      </c>
      <c r="P63" s="177" t="s">
        <v>445</v>
      </c>
      <c r="Q63" s="190"/>
      <c r="R63" s="105"/>
      <c r="S63" s="105"/>
      <c r="T63" s="105"/>
      <c r="U63" s="105"/>
      <c r="V63" s="105"/>
      <c r="W63" s="105"/>
    </row>
    <row r="64" spans="4:23" x14ac:dyDescent="0.25">
      <c r="D64" s="116"/>
      <c r="E64" s="116"/>
      <c r="F64" s="116"/>
      <c r="G64" s="116"/>
      <c r="H64" s="116">
        <v>37</v>
      </c>
      <c r="I64" s="139" t="s">
        <v>393</v>
      </c>
      <c r="J64" s="119">
        <v>780000000</v>
      </c>
      <c r="K64" s="119">
        <v>780000000</v>
      </c>
      <c r="L64" s="119">
        <f t="shared" si="16"/>
        <v>0</v>
      </c>
      <c r="M64" s="119">
        <v>780000000</v>
      </c>
      <c r="N64" s="130">
        <v>197532000</v>
      </c>
      <c r="P64" s="177" t="s">
        <v>443</v>
      </c>
      <c r="Q64" s="190"/>
      <c r="R64" s="105"/>
      <c r="S64" s="105"/>
      <c r="T64" s="105"/>
      <c r="U64" s="105"/>
      <c r="V64" s="105"/>
      <c r="W64" s="105"/>
    </row>
    <row r="65" spans="4:23" x14ac:dyDescent="0.25">
      <c r="D65" s="116"/>
      <c r="E65" s="116"/>
      <c r="F65" s="116"/>
      <c r="G65" s="116"/>
      <c r="H65" s="116"/>
      <c r="I65" s="139"/>
      <c r="J65" s="130"/>
      <c r="K65" s="130"/>
      <c r="L65" s="130"/>
      <c r="M65" s="130"/>
      <c r="N65" s="130"/>
      <c r="P65" s="177" t="s">
        <v>446</v>
      </c>
      <c r="Q65" s="190"/>
      <c r="R65" s="105"/>
      <c r="S65" s="105"/>
      <c r="T65" s="105"/>
      <c r="U65" s="105"/>
      <c r="V65" s="105"/>
      <c r="W65" s="105"/>
    </row>
    <row r="66" spans="4:23" x14ac:dyDescent="0.25">
      <c r="D66" s="116"/>
      <c r="E66" s="116"/>
      <c r="F66" s="116"/>
      <c r="G66" s="116"/>
      <c r="H66" s="116"/>
      <c r="I66" s="139"/>
      <c r="J66" s="130"/>
      <c r="K66" s="130"/>
      <c r="L66" s="130"/>
      <c r="M66" s="130"/>
      <c r="N66" s="130"/>
      <c r="P66" s="177" t="s">
        <v>447</v>
      </c>
      <c r="Q66" s="190"/>
      <c r="R66" s="105"/>
      <c r="S66" s="105"/>
      <c r="T66" s="105"/>
      <c r="U66" s="105"/>
      <c r="V66" s="105"/>
      <c r="W66" s="105"/>
    </row>
    <row r="67" spans="4:23" x14ac:dyDescent="0.25">
      <c r="D67" s="116"/>
      <c r="E67" s="116"/>
      <c r="F67" s="116"/>
      <c r="G67" s="116"/>
      <c r="H67" s="116"/>
      <c r="I67" s="116"/>
      <c r="J67" s="130"/>
      <c r="K67" s="130"/>
      <c r="L67" s="130"/>
      <c r="M67" s="130"/>
      <c r="N67" s="130"/>
      <c r="P67" s="180"/>
      <c r="Q67" s="188"/>
      <c r="R67" s="105"/>
      <c r="S67" s="105"/>
      <c r="T67" s="105"/>
      <c r="U67" s="105"/>
      <c r="V67" s="105"/>
      <c r="W67" s="105"/>
    </row>
    <row r="68" spans="4:23" x14ac:dyDescent="0.25">
      <c r="D68" s="116">
        <v>2</v>
      </c>
      <c r="E68" s="116" t="s">
        <v>358</v>
      </c>
      <c r="F68" s="116"/>
      <c r="G68" s="116"/>
      <c r="H68" s="127"/>
      <c r="I68" s="127"/>
      <c r="J68" s="151">
        <f>SUM(J69:J71)</f>
        <v>1650000000</v>
      </c>
      <c r="K68" s="151">
        <f>SUM(K69:K71)</f>
        <v>1650000000</v>
      </c>
      <c r="L68" s="151">
        <f t="shared" ref="L68:M68" si="17">SUM(L69:L71)</f>
        <v>0</v>
      </c>
      <c r="M68" s="151">
        <f t="shared" si="17"/>
        <v>1650000000</v>
      </c>
      <c r="N68" s="151">
        <f>SUM(N69:N71)</f>
        <v>1225729500</v>
      </c>
      <c r="P68" s="176"/>
      <c r="Q68" s="194"/>
      <c r="R68" s="121"/>
      <c r="S68" s="105"/>
      <c r="T68" s="105"/>
      <c r="U68" s="105"/>
      <c r="V68" s="105"/>
      <c r="W68" s="105"/>
    </row>
    <row r="69" spans="4:23" x14ac:dyDescent="0.25">
      <c r="D69" s="116"/>
      <c r="E69" s="131" t="s">
        <v>422</v>
      </c>
      <c r="F69" s="116"/>
      <c r="G69" s="116"/>
      <c r="H69" s="126">
        <v>38</v>
      </c>
      <c r="I69" s="152" t="s">
        <v>424</v>
      </c>
      <c r="J69" s="119">
        <v>250000000</v>
      </c>
      <c r="K69" s="119">
        <v>250000000</v>
      </c>
      <c r="L69" s="119">
        <f t="shared" ref="L69:L71" si="18">+K69-J69</f>
        <v>0</v>
      </c>
      <c r="M69" s="119">
        <v>250000000</v>
      </c>
      <c r="N69" s="130">
        <v>237525000</v>
      </c>
      <c r="P69" s="177"/>
      <c r="Q69" s="190"/>
      <c r="R69" s="105"/>
      <c r="S69" s="105"/>
      <c r="T69" s="105"/>
      <c r="U69" s="105"/>
      <c r="V69" s="105"/>
      <c r="W69" s="105"/>
    </row>
    <row r="70" spans="4:23" ht="29.25" x14ac:dyDescent="0.25">
      <c r="D70" s="116"/>
      <c r="E70" s="116"/>
      <c r="F70" s="116"/>
      <c r="G70" s="116"/>
      <c r="H70" s="153">
        <v>39</v>
      </c>
      <c r="I70" s="154" t="s">
        <v>394</v>
      </c>
      <c r="J70" s="119">
        <v>200000000</v>
      </c>
      <c r="K70" s="119">
        <v>200000000</v>
      </c>
      <c r="L70" s="119">
        <f t="shared" si="18"/>
        <v>0</v>
      </c>
      <c r="M70" s="119">
        <v>200000000</v>
      </c>
      <c r="N70" s="130">
        <v>189951500</v>
      </c>
      <c r="P70" s="177"/>
      <c r="Q70" s="190"/>
      <c r="R70" s="105"/>
      <c r="S70" s="105"/>
      <c r="T70" s="105"/>
      <c r="U70" s="105"/>
      <c r="V70" s="105"/>
      <c r="W70" s="105"/>
    </row>
    <row r="71" spans="4:23" x14ac:dyDescent="0.25">
      <c r="D71" s="116"/>
      <c r="E71" s="116"/>
      <c r="F71" s="116"/>
      <c r="G71" s="116"/>
      <c r="H71" s="126">
        <v>40</v>
      </c>
      <c r="I71" s="154" t="s">
        <v>395</v>
      </c>
      <c r="J71" s="119">
        <v>1200000000</v>
      </c>
      <c r="K71" s="119">
        <v>1200000000</v>
      </c>
      <c r="L71" s="119">
        <f t="shared" si="18"/>
        <v>0</v>
      </c>
      <c r="M71" s="119">
        <v>1200000000</v>
      </c>
      <c r="N71" s="130">
        <v>798253000</v>
      </c>
      <c r="P71" s="177"/>
      <c r="Q71" s="190"/>
      <c r="R71" s="105"/>
      <c r="S71" s="105"/>
      <c r="T71" s="105"/>
      <c r="U71" s="105"/>
      <c r="V71" s="105"/>
      <c r="W71" s="105"/>
    </row>
    <row r="72" spans="4:23" x14ac:dyDescent="0.25">
      <c r="D72" s="137"/>
      <c r="E72" s="137"/>
      <c r="F72" s="137"/>
      <c r="G72" s="137"/>
      <c r="H72" s="137"/>
      <c r="I72" s="155"/>
      <c r="J72" s="138"/>
      <c r="K72" s="138"/>
      <c r="L72" s="138"/>
      <c r="M72" s="138"/>
      <c r="N72" s="138"/>
      <c r="P72" s="181"/>
      <c r="Q72" s="195"/>
      <c r="R72" s="105"/>
      <c r="S72" s="105"/>
      <c r="T72" s="105"/>
      <c r="U72" s="105"/>
      <c r="V72" s="105"/>
      <c r="W72" s="105"/>
    </row>
    <row r="73" spans="4:23" x14ac:dyDescent="0.25">
      <c r="D73" s="116"/>
      <c r="E73" s="116"/>
      <c r="F73" s="116"/>
      <c r="G73" s="116"/>
      <c r="H73" s="116"/>
      <c r="I73" s="116"/>
      <c r="J73" s="130"/>
      <c r="K73" s="130"/>
      <c r="L73" s="130"/>
      <c r="M73" s="130"/>
      <c r="N73" s="130"/>
      <c r="P73" s="180"/>
      <c r="Q73" s="188"/>
      <c r="R73" s="105"/>
      <c r="S73" s="105"/>
      <c r="T73" s="105"/>
      <c r="U73" s="105"/>
      <c r="V73" s="105"/>
      <c r="W73" s="105"/>
    </row>
    <row r="74" spans="4:23" x14ac:dyDescent="0.25">
      <c r="D74" s="371" t="s">
        <v>453</v>
      </c>
      <c r="E74" s="372"/>
      <c r="F74" s="123"/>
      <c r="G74" s="123"/>
      <c r="H74" s="123"/>
      <c r="I74" s="123"/>
      <c r="J74" s="156">
        <f>+J77+J85</f>
        <v>2847179567</v>
      </c>
      <c r="K74" s="156">
        <f>+K77+K85</f>
        <v>2847179567</v>
      </c>
      <c r="L74" s="156">
        <f t="shared" ref="L74:M74" si="19">+L77+L85</f>
        <v>0</v>
      </c>
      <c r="M74" s="156">
        <f t="shared" si="19"/>
        <v>2847179567</v>
      </c>
      <c r="N74" s="156">
        <f>+N77+N85</f>
        <v>3516466060</v>
      </c>
      <c r="P74" s="174"/>
      <c r="Q74" s="196"/>
      <c r="R74" s="121">
        <f>+Q77+Q85</f>
        <v>0</v>
      </c>
      <c r="S74" s="105"/>
      <c r="T74" s="105"/>
      <c r="U74" s="105"/>
      <c r="V74" s="105"/>
      <c r="W74" s="105"/>
    </row>
    <row r="75" spans="4:23" x14ac:dyDescent="0.25">
      <c r="D75" s="116"/>
      <c r="E75" s="116"/>
      <c r="F75" s="116"/>
      <c r="G75" s="116"/>
      <c r="H75" s="116"/>
      <c r="I75" s="116"/>
      <c r="J75" s="130"/>
      <c r="K75" s="130"/>
      <c r="L75" s="130"/>
      <c r="M75" s="130"/>
      <c r="N75" s="130"/>
      <c r="P75" s="180"/>
      <c r="Q75" s="188"/>
      <c r="R75" s="105"/>
      <c r="S75" s="105"/>
      <c r="T75" s="105"/>
      <c r="U75" s="105"/>
      <c r="V75" s="105"/>
      <c r="W75" s="105"/>
    </row>
    <row r="76" spans="4:23" x14ac:dyDescent="0.25">
      <c r="D76" s="116"/>
      <c r="E76" s="116"/>
      <c r="F76" s="116"/>
      <c r="G76" s="116"/>
      <c r="H76" s="116"/>
      <c r="I76" s="116"/>
      <c r="J76" s="130"/>
      <c r="K76" s="130"/>
      <c r="L76" s="130"/>
      <c r="M76" s="130"/>
      <c r="N76" s="130"/>
      <c r="P76" s="180"/>
      <c r="Q76" s="188"/>
      <c r="R76" s="105"/>
      <c r="S76" s="105"/>
      <c r="T76" s="105"/>
      <c r="U76" s="105"/>
      <c r="V76" s="105"/>
      <c r="W76" s="105"/>
    </row>
    <row r="77" spans="4:23" x14ac:dyDescent="0.25">
      <c r="D77" s="116">
        <v>1</v>
      </c>
      <c r="E77" s="116" t="s">
        <v>358</v>
      </c>
      <c r="F77" s="116"/>
      <c r="G77" s="116"/>
      <c r="H77" s="127"/>
      <c r="I77" s="127"/>
      <c r="J77" s="151">
        <f>SUM(J78:J83)</f>
        <v>1552179567</v>
      </c>
      <c r="K77" s="151">
        <f>SUM(K78:K83)</f>
        <v>1552179567</v>
      </c>
      <c r="L77" s="151">
        <f t="shared" ref="L77:M77" si="20">SUM(L78:L83)</f>
        <v>0</v>
      </c>
      <c r="M77" s="151">
        <f t="shared" si="20"/>
        <v>1552179567</v>
      </c>
      <c r="N77" s="151">
        <f>SUM(N78:N83)</f>
        <v>1222274280</v>
      </c>
      <c r="P77" s="176"/>
      <c r="Q77" s="194"/>
      <c r="R77" s="121">
        <f>SUM(Q78:Q82)</f>
        <v>0</v>
      </c>
      <c r="S77" s="105"/>
      <c r="T77" s="105"/>
      <c r="U77" s="105"/>
      <c r="V77" s="105"/>
      <c r="W77" s="105"/>
    </row>
    <row r="78" spans="4:23" x14ac:dyDescent="0.25">
      <c r="D78" s="116"/>
      <c r="E78" s="116" t="s">
        <v>415</v>
      </c>
      <c r="F78" s="116"/>
      <c r="G78" s="116"/>
      <c r="H78" s="116"/>
      <c r="I78" s="154"/>
      <c r="J78" s="119"/>
      <c r="K78" s="119"/>
      <c r="L78" s="119"/>
      <c r="M78" s="119"/>
      <c r="N78" s="130"/>
      <c r="P78" s="177"/>
      <c r="Q78" s="190"/>
      <c r="R78" s="105"/>
      <c r="S78" s="105"/>
      <c r="T78" s="105"/>
      <c r="U78" s="105"/>
      <c r="V78" s="105"/>
      <c r="W78" s="105"/>
    </row>
    <row r="79" spans="4:23" x14ac:dyDescent="0.25">
      <c r="D79" s="116"/>
      <c r="E79" s="116"/>
      <c r="F79" s="116"/>
      <c r="G79" s="116"/>
      <c r="H79" s="126">
        <v>41</v>
      </c>
      <c r="I79" s="139" t="s">
        <v>418</v>
      </c>
      <c r="J79" s="119">
        <v>50000000</v>
      </c>
      <c r="K79" s="119">
        <v>50000000</v>
      </c>
      <c r="L79" s="119">
        <f t="shared" ref="L79:L83" si="21">+K79-J79</f>
        <v>0</v>
      </c>
      <c r="M79" s="119">
        <v>50000000</v>
      </c>
      <c r="N79" s="130">
        <v>35082700</v>
      </c>
      <c r="P79" s="177"/>
      <c r="Q79" s="190"/>
      <c r="R79" s="105"/>
      <c r="S79" s="105"/>
      <c r="T79" s="105"/>
      <c r="U79" s="105"/>
      <c r="V79" s="105"/>
      <c r="W79" s="105"/>
    </row>
    <row r="80" spans="4:23" ht="25.5" customHeight="1" x14ac:dyDescent="0.25">
      <c r="D80" s="126"/>
      <c r="E80" s="116"/>
      <c r="F80" s="117"/>
      <c r="G80" s="116"/>
      <c r="H80" s="126">
        <v>42</v>
      </c>
      <c r="I80" s="139" t="s">
        <v>397</v>
      </c>
      <c r="J80" s="119">
        <v>260000000</v>
      </c>
      <c r="K80" s="119">
        <v>260000000</v>
      </c>
      <c r="L80" s="119">
        <f t="shared" si="21"/>
        <v>0</v>
      </c>
      <c r="M80" s="119">
        <v>260000000</v>
      </c>
      <c r="N80" s="130">
        <v>144125790</v>
      </c>
      <c r="P80" s="177" t="s">
        <v>441</v>
      </c>
      <c r="Q80" s="190"/>
      <c r="R80" s="105"/>
      <c r="S80" s="105"/>
      <c r="T80" s="105"/>
      <c r="U80" s="105"/>
      <c r="V80" s="105"/>
      <c r="W80" s="105"/>
    </row>
    <row r="81" spans="4:23" x14ac:dyDescent="0.25">
      <c r="D81" s="116"/>
      <c r="E81" s="116"/>
      <c r="F81" s="116"/>
      <c r="G81" s="116"/>
      <c r="H81" s="115">
        <v>43</v>
      </c>
      <c r="I81" s="139" t="s">
        <v>398</v>
      </c>
      <c r="J81" s="119">
        <f>428000000+90000000</f>
        <v>518000000</v>
      </c>
      <c r="K81" s="119">
        <f>428000000+90000000</f>
        <v>518000000</v>
      </c>
      <c r="L81" s="119">
        <f t="shared" si="21"/>
        <v>0</v>
      </c>
      <c r="M81" s="119">
        <f t="shared" ref="M81" si="22">428000000+90000000</f>
        <v>518000000</v>
      </c>
      <c r="N81" s="130">
        <v>428553200</v>
      </c>
      <c r="P81" s="177"/>
      <c r="Q81" s="190"/>
      <c r="R81" s="105"/>
      <c r="S81" s="105"/>
      <c r="T81" s="105"/>
      <c r="U81" s="105"/>
      <c r="V81" s="105"/>
      <c r="W81" s="105"/>
    </row>
    <row r="82" spans="4:23" x14ac:dyDescent="0.25">
      <c r="D82" s="116"/>
      <c r="E82" s="116"/>
      <c r="F82" s="116"/>
      <c r="G82" s="116"/>
      <c r="H82" s="115">
        <v>44</v>
      </c>
      <c r="I82" s="157" t="s">
        <v>417</v>
      </c>
      <c r="J82" s="119">
        <v>174179567</v>
      </c>
      <c r="K82" s="119">
        <v>174179567</v>
      </c>
      <c r="L82" s="119">
        <f t="shared" si="21"/>
        <v>0</v>
      </c>
      <c r="M82" s="119">
        <v>174179567</v>
      </c>
      <c r="N82" s="130">
        <v>98897840</v>
      </c>
      <c r="P82" s="177"/>
      <c r="Q82" s="190"/>
      <c r="R82" s="105"/>
      <c r="S82" s="105"/>
      <c r="T82" s="105"/>
      <c r="U82" s="105"/>
      <c r="V82" s="105"/>
      <c r="W82" s="105"/>
    </row>
    <row r="83" spans="4:23" ht="28.5" x14ac:dyDescent="0.25">
      <c r="D83" s="116"/>
      <c r="E83" s="116"/>
      <c r="F83" s="116"/>
      <c r="G83" s="116"/>
      <c r="H83" s="115">
        <v>45</v>
      </c>
      <c r="I83" s="157" t="s">
        <v>399</v>
      </c>
      <c r="J83" s="119">
        <v>550000000</v>
      </c>
      <c r="K83" s="119">
        <v>550000000</v>
      </c>
      <c r="L83" s="119">
        <f t="shared" si="21"/>
        <v>0</v>
      </c>
      <c r="M83" s="119">
        <v>550000000</v>
      </c>
      <c r="N83" s="130">
        <v>515614750</v>
      </c>
      <c r="P83" s="177"/>
      <c r="Q83" s="190"/>
      <c r="R83" s="105"/>
      <c r="S83" s="105"/>
      <c r="T83" s="105"/>
      <c r="U83" s="105"/>
      <c r="V83" s="105"/>
      <c r="W83" s="105"/>
    </row>
    <row r="84" spans="4:23" x14ac:dyDescent="0.25">
      <c r="D84" s="116"/>
      <c r="E84" s="116"/>
      <c r="F84" s="116"/>
      <c r="G84" s="116"/>
      <c r="H84" s="115"/>
      <c r="I84" s="157"/>
      <c r="J84" s="158"/>
      <c r="K84" s="158"/>
      <c r="L84" s="158"/>
      <c r="M84" s="158"/>
      <c r="N84" s="130"/>
      <c r="P84" s="182"/>
      <c r="Q84" s="191"/>
      <c r="R84" s="105"/>
      <c r="S84" s="105"/>
      <c r="T84" s="105"/>
      <c r="U84" s="105"/>
      <c r="V84" s="105"/>
      <c r="W84" s="105"/>
    </row>
    <row r="85" spans="4:23" x14ac:dyDescent="0.25">
      <c r="D85" s="116">
        <v>2</v>
      </c>
      <c r="E85" s="116" t="s">
        <v>358</v>
      </c>
      <c r="F85" s="116"/>
      <c r="G85" s="116"/>
      <c r="H85" s="140"/>
      <c r="I85" s="160"/>
      <c r="J85" s="151">
        <f>SUM(J86:J89)</f>
        <v>1295000000</v>
      </c>
      <c r="K85" s="151">
        <f>SUM(K86:K89)</f>
        <v>1295000000</v>
      </c>
      <c r="L85" s="151">
        <f t="shared" ref="L85:M85" si="23">SUM(L86:L89)</f>
        <v>0</v>
      </c>
      <c r="M85" s="151">
        <f t="shared" si="23"/>
        <v>1295000000</v>
      </c>
      <c r="N85" s="151">
        <f>SUM(N86:N89)</f>
        <v>2294191780</v>
      </c>
      <c r="P85" s="176"/>
      <c r="Q85" s="194"/>
      <c r="R85" s="121">
        <f>SUM(Q86:Q88)</f>
        <v>0</v>
      </c>
      <c r="S85" s="105"/>
      <c r="T85" s="105"/>
      <c r="U85" s="105"/>
      <c r="V85" s="105"/>
      <c r="W85" s="105"/>
    </row>
    <row r="86" spans="4:23" x14ac:dyDescent="0.25">
      <c r="D86" s="116"/>
      <c r="E86" s="116" t="s">
        <v>416</v>
      </c>
      <c r="F86" s="116"/>
      <c r="G86" s="116"/>
      <c r="H86" s="115">
        <v>46</v>
      </c>
      <c r="I86" s="139" t="s">
        <v>419</v>
      </c>
      <c r="J86" s="119">
        <v>255000000</v>
      </c>
      <c r="K86" s="119">
        <v>255000000</v>
      </c>
      <c r="L86" s="119">
        <f t="shared" ref="L86:L89" si="24">+K86-J86</f>
        <v>0</v>
      </c>
      <c r="M86" s="119">
        <v>255000000</v>
      </c>
      <c r="N86" s="119">
        <v>196541500</v>
      </c>
      <c r="P86" s="177"/>
      <c r="Q86" s="190"/>
      <c r="R86" s="161">
        <v>242477917</v>
      </c>
      <c r="S86" s="162">
        <f>+K86-R86</f>
        <v>12522083</v>
      </c>
      <c r="T86" s="105"/>
      <c r="U86" s="105"/>
      <c r="V86" s="105"/>
      <c r="W86" s="105"/>
    </row>
    <row r="87" spans="4:23" x14ac:dyDescent="0.25">
      <c r="D87" s="116"/>
      <c r="E87" s="116"/>
      <c r="F87" s="116"/>
      <c r="G87" s="116"/>
      <c r="H87" s="115">
        <v>47</v>
      </c>
      <c r="I87" s="139" t="s">
        <v>421</v>
      </c>
      <c r="J87" s="119">
        <v>260000000</v>
      </c>
      <c r="K87" s="119">
        <v>260000000</v>
      </c>
      <c r="L87" s="119">
        <f t="shared" si="24"/>
        <v>0</v>
      </c>
      <c r="M87" s="119">
        <v>260000000</v>
      </c>
      <c r="N87" s="119">
        <v>194414500</v>
      </c>
      <c r="P87" s="177" t="s">
        <v>444</v>
      </c>
      <c r="Q87" s="190"/>
      <c r="R87" s="161">
        <v>200248650</v>
      </c>
      <c r="S87" s="162">
        <f>+K87-R87</f>
        <v>59751350</v>
      </c>
      <c r="T87" s="105"/>
      <c r="U87" s="105"/>
      <c r="V87" s="105"/>
      <c r="W87" s="105"/>
    </row>
    <row r="88" spans="4:23" x14ac:dyDescent="0.25">
      <c r="D88" s="116"/>
      <c r="E88" s="116"/>
      <c r="F88" s="116" t="s">
        <v>400</v>
      </c>
      <c r="G88" s="357" t="s">
        <v>391</v>
      </c>
      <c r="H88" s="199">
        <v>48</v>
      </c>
      <c r="I88" s="139" t="s">
        <v>420</v>
      </c>
      <c r="J88" s="119">
        <v>200000000</v>
      </c>
      <c r="K88" s="119">
        <v>200000000</v>
      </c>
      <c r="L88" s="119">
        <f t="shared" si="24"/>
        <v>0</v>
      </c>
      <c r="M88" s="119">
        <v>200000000</v>
      </c>
      <c r="N88" s="130">
        <v>97679180</v>
      </c>
      <c r="P88" s="177"/>
      <c r="Q88" s="190"/>
      <c r="R88" s="161">
        <v>165594049</v>
      </c>
      <c r="S88" s="162">
        <f>+K88-R88</f>
        <v>34405951</v>
      </c>
      <c r="T88" s="105"/>
      <c r="U88" s="105"/>
      <c r="V88" s="105"/>
      <c r="W88" s="105"/>
    </row>
    <row r="89" spans="4:23" x14ac:dyDescent="0.25">
      <c r="D89" s="116"/>
      <c r="E89" s="116"/>
      <c r="F89" s="116"/>
      <c r="G89" s="357"/>
      <c r="H89" s="199">
        <v>49</v>
      </c>
      <c r="I89" s="139" t="s">
        <v>401</v>
      </c>
      <c r="J89" s="119">
        <v>580000000</v>
      </c>
      <c r="K89" s="119">
        <v>580000000</v>
      </c>
      <c r="L89" s="119">
        <f t="shared" si="24"/>
        <v>0</v>
      </c>
      <c r="M89" s="119">
        <v>580000000</v>
      </c>
      <c r="N89" s="119">
        <v>1805556600</v>
      </c>
      <c r="P89" s="177"/>
      <c r="Q89" s="190"/>
      <c r="R89" s="161">
        <v>260644375</v>
      </c>
      <c r="S89" s="162">
        <f>+K89-R89</f>
        <v>319355625</v>
      </c>
      <c r="T89" s="105"/>
      <c r="U89" s="105"/>
      <c r="V89" s="105"/>
      <c r="W89" s="105"/>
    </row>
    <row r="90" spans="4:23" ht="15.75" thickBot="1" x14ac:dyDescent="0.3">
      <c r="D90" s="163"/>
      <c r="E90" s="163"/>
      <c r="F90" s="163"/>
      <c r="G90" s="163"/>
      <c r="H90" s="163"/>
      <c r="I90" s="164"/>
      <c r="J90" s="164"/>
      <c r="K90" s="164"/>
      <c r="L90" s="164"/>
      <c r="M90" s="164"/>
      <c r="N90" s="165"/>
      <c r="O90" s="166"/>
      <c r="P90" s="183"/>
      <c r="Q90" s="197"/>
      <c r="R90" s="105"/>
      <c r="S90" s="105"/>
      <c r="T90" s="105"/>
      <c r="U90" s="105"/>
      <c r="V90" s="105"/>
      <c r="W90" s="105"/>
    </row>
    <row r="91" spans="4:23" x14ac:dyDescent="0.25">
      <c r="D91" s="105"/>
      <c r="E91" s="105"/>
      <c r="F91" s="105"/>
      <c r="G91" s="105"/>
      <c r="H91" s="105"/>
      <c r="I91" s="167"/>
      <c r="J91" s="167"/>
      <c r="K91" s="167"/>
      <c r="L91" s="167"/>
      <c r="M91" s="167"/>
      <c r="N91" s="105"/>
      <c r="O91" s="105"/>
      <c r="P91" s="105"/>
      <c r="Q91" s="162"/>
      <c r="R91" s="105"/>
      <c r="S91" s="105"/>
      <c r="T91" s="105"/>
      <c r="U91" s="105"/>
      <c r="V91" s="105"/>
    </row>
    <row r="92" spans="4:23" x14ac:dyDescent="0.25">
      <c r="D92" s="105"/>
      <c r="E92" s="105"/>
      <c r="F92" s="105"/>
      <c r="G92" s="105"/>
      <c r="H92" s="105"/>
      <c r="I92" s="167"/>
      <c r="J92" s="167"/>
      <c r="K92" s="167"/>
      <c r="L92" s="167"/>
      <c r="M92" s="167"/>
      <c r="N92" s="356" t="s">
        <v>454</v>
      </c>
      <c r="O92" s="356"/>
      <c r="P92" s="356"/>
      <c r="Q92" s="356"/>
      <c r="R92" s="356"/>
      <c r="S92" s="105"/>
      <c r="T92" s="105"/>
      <c r="U92" s="105"/>
      <c r="V92" s="105"/>
      <c r="W92" s="105"/>
    </row>
    <row r="93" spans="4:23" x14ac:dyDescent="0.25">
      <c r="D93" s="105"/>
      <c r="E93" s="105"/>
      <c r="F93" s="105"/>
      <c r="G93" s="105"/>
      <c r="H93" s="105"/>
      <c r="I93" s="167"/>
      <c r="J93" s="167"/>
      <c r="K93" s="167"/>
      <c r="L93" s="167"/>
      <c r="M93" s="167"/>
      <c r="N93" s="356" t="s">
        <v>9</v>
      </c>
      <c r="O93" s="356"/>
      <c r="P93" s="356"/>
      <c r="Q93" s="356"/>
      <c r="R93" s="356"/>
      <c r="S93" s="105"/>
      <c r="T93" s="105"/>
      <c r="U93" s="105"/>
      <c r="V93" s="105"/>
      <c r="W93" s="105"/>
    </row>
    <row r="94" spans="4:23" x14ac:dyDescent="0.25">
      <c r="D94" s="105"/>
      <c r="E94" s="105"/>
      <c r="F94" s="105"/>
      <c r="G94" s="105"/>
      <c r="H94" s="105"/>
      <c r="I94" s="167"/>
      <c r="J94" s="167"/>
      <c r="K94" s="167"/>
      <c r="L94" s="167"/>
      <c r="M94" s="167"/>
      <c r="N94" s="105"/>
      <c r="O94" s="105"/>
      <c r="P94" s="105"/>
      <c r="Q94" s="105"/>
      <c r="R94" s="105"/>
      <c r="S94" s="105"/>
      <c r="T94" s="105"/>
      <c r="U94" s="105"/>
      <c r="V94" s="105"/>
      <c r="W94" s="105"/>
    </row>
    <row r="95" spans="4:23" ht="14.25" customHeight="1" x14ac:dyDescent="0.25">
      <c r="D95" s="105"/>
      <c r="E95" s="105"/>
      <c r="F95" s="105"/>
      <c r="G95" s="105"/>
      <c r="H95" s="105"/>
      <c r="I95" s="167"/>
      <c r="J95" s="167"/>
      <c r="K95" s="167"/>
      <c r="L95" s="167"/>
      <c r="M95" s="167"/>
      <c r="N95" s="105"/>
      <c r="O95" s="105"/>
      <c r="P95" s="105"/>
      <c r="Q95" s="105"/>
      <c r="R95" s="105"/>
      <c r="S95" s="105"/>
      <c r="T95" s="105"/>
      <c r="U95" s="105"/>
      <c r="V95" s="105"/>
      <c r="W95" s="105"/>
    </row>
    <row r="96" spans="4:23" ht="15" customHeight="1" x14ac:dyDescent="0.25">
      <c r="D96" s="105"/>
      <c r="E96" s="105"/>
      <c r="F96" s="105"/>
      <c r="G96" s="105"/>
      <c r="H96" s="105"/>
      <c r="I96" s="167"/>
      <c r="J96" s="167"/>
      <c r="K96" s="167"/>
      <c r="L96" s="167"/>
      <c r="M96" s="167"/>
      <c r="N96" s="105"/>
      <c r="O96" s="105"/>
      <c r="P96" s="105"/>
      <c r="Q96" s="105"/>
      <c r="R96" s="105"/>
      <c r="S96" s="105"/>
      <c r="T96" s="105"/>
      <c r="U96" s="105"/>
      <c r="V96" s="105"/>
      <c r="W96" s="105"/>
    </row>
    <row r="97" spans="4:23" x14ac:dyDescent="0.25">
      <c r="D97" s="105"/>
      <c r="E97" s="105"/>
      <c r="F97" s="105"/>
      <c r="G97" s="105"/>
      <c r="H97" s="105"/>
      <c r="I97" s="105"/>
      <c r="J97" s="105"/>
      <c r="K97" s="105"/>
      <c r="L97" s="105"/>
      <c r="M97" s="105"/>
      <c r="N97" s="356" t="s">
        <v>455</v>
      </c>
      <c r="O97" s="356"/>
      <c r="P97" s="356"/>
      <c r="Q97" s="356"/>
      <c r="R97" s="356"/>
      <c r="S97" s="105"/>
      <c r="T97" s="105"/>
      <c r="U97" s="105"/>
      <c r="V97" s="105"/>
      <c r="W97" s="105"/>
    </row>
    <row r="98" spans="4:23" x14ac:dyDescent="0.25">
      <c r="D98" s="105"/>
      <c r="E98" s="105"/>
      <c r="F98" s="105"/>
      <c r="G98" s="105"/>
      <c r="H98" s="105"/>
      <c r="I98" s="105"/>
      <c r="J98" s="105"/>
      <c r="K98" s="105"/>
      <c r="L98" s="105"/>
      <c r="M98" s="105"/>
      <c r="N98" s="356" t="s">
        <v>28</v>
      </c>
      <c r="O98" s="356"/>
      <c r="P98" s="356"/>
      <c r="Q98" s="356"/>
      <c r="R98" s="356"/>
      <c r="S98" s="105"/>
      <c r="T98" s="105"/>
      <c r="U98" s="105"/>
      <c r="V98" s="105"/>
      <c r="W98" s="105"/>
    </row>
    <row r="99" spans="4:23" x14ac:dyDescent="0.25">
      <c r="D99" s="105"/>
      <c r="E99" s="105"/>
      <c r="F99" s="105"/>
      <c r="G99" s="105"/>
      <c r="H99" s="105"/>
      <c r="I99" s="105"/>
      <c r="J99" s="105"/>
      <c r="K99" s="105"/>
      <c r="L99" s="105"/>
      <c r="M99" s="105"/>
      <c r="N99" s="168"/>
      <c r="O99" s="105"/>
      <c r="P99" s="105"/>
      <c r="Q99" s="105"/>
      <c r="R99" s="105"/>
      <c r="S99" s="105"/>
      <c r="T99" s="105"/>
      <c r="U99" s="105"/>
      <c r="V99" s="105"/>
      <c r="W99" s="105"/>
    </row>
    <row r="100" spans="4:23" x14ac:dyDescent="0.25">
      <c r="D100" s="105"/>
      <c r="E100" s="105"/>
      <c r="F100" s="105"/>
      <c r="G100" s="105"/>
      <c r="H100" s="105"/>
      <c r="I100" s="105"/>
      <c r="J100" s="105"/>
      <c r="K100" s="105"/>
      <c r="L100" s="105"/>
      <c r="M100" s="105"/>
      <c r="N100" s="105"/>
      <c r="O100" s="105"/>
      <c r="P100" s="105"/>
      <c r="Q100" s="105"/>
      <c r="R100" s="105"/>
      <c r="S100" s="105"/>
      <c r="T100" s="105"/>
      <c r="U100" s="105"/>
      <c r="V100" s="105"/>
      <c r="W100" s="105"/>
    </row>
    <row r="101" spans="4:23" x14ac:dyDescent="0.25">
      <c r="D101" s="105"/>
      <c r="E101" s="105"/>
      <c r="F101" s="105"/>
      <c r="G101" s="105"/>
      <c r="H101" s="105"/>
      <c r="I101" s="105"/>
      <c r="J101" s="105"/>
      <c r="K101" s="105"/>
      <c r="L101" s="105"/>
      <c r="M101" s="105"/>
      <c r="N101" s="105"/>
      <c r="O101" s="105"/>
      <c r="P101" s="105"/>
      <c r="Q101" s="105"/>
      <c r="R101" s="105"/>
      <c r="S101" s="105"/>
      <c r="T101" s="105"/>
      <c r="U101" s="105"/>
      <c r="V101" s="105"/>
      <c r="W101" s="105"/>
    </row>
    <row r="102" spans="4:23" x14ac:dyDescent="0.25">
      <c r="I102" s="105"/>
      <c r="J102" s="105"/>
      <c r="K102" s="105"/>
      <c r="L102" s="105"/>
      <c r="M102" s="105"/>
      <c r="N102" s="105"/>
      <c r="O102" s="105"/>
      <c r="P102" s="105"/>
      <c r="Q102" s="105"/>
      <c r="R102" s="105"/>
      <c r="S102" s="105"/>
      <c r="T102" s="105"/>
      <c r="U102" s="105"/>
      <c r="V102" s="105"/>
      <c r="W102" s="105"/>
    </row>
    <row r="103" spans="4:23" x14ac:dyDescent="0.25">
      <c r="I103" s="105"/>
      <c r="J103" s="105"/>
      <c r="K103" s="105"/>
      <c r="L103" s="105"/>
      <c r="M103" s="105"/>
      <c r="N103" s="105"/>
      <c r="O103" s="105"/>
      <c r="P103" s="105"/>
      <c r="Q103" s="105"/>
      <c r="R103" s="105"/>
      <c r="S103" s="105"/>
      <c r="T103" s="105"/>
      <c r="U103" s="105"/>
      <c r="V103" s="105"/>
      <c r="W103" s="105"/>
    </row>
    <row r="104" spans="4:23" x14ac:dyDescent="0.25">
      <c r="I104" s="105"/>
      <c r="J104" s="105"/>
      <c r="K104" s="105"/>
      <c r="L104" s="105"/>
      <c r="M104" s="105"/>
      <c r="N104" s="105"/>
      <c r="O104" s="105"/>
      <c r="P104" s="105"/>
      <c r="Q104" s="105"/>
      <c r="R104" s="105"/>
      <c r="S104" s="105"/>
      <c r="T104" s="105"/>
      <c r="U104" s="105"/>
      <c r="V104" s="105"/>
      <c r="W104" s="105"/>
    </row>
    <row r="105" spans="4:23" x14ac:dyDescent="0.25">
      <c r="I105" s="105"/>
      <c r="J105" s="105"/>
      <c r="K105" s="105"/>
      <c r="L105" s="105"/>
      <c r="M105" s="105"/>
      <c r="N105" s="105"/>
      <c r="O105" s="105"/>
      <c r="P105" s="105"/>
      <c r="Q105" s="105"/>
      <c r="R105" s="105"/>
      <c r="S105" s="105"/>
      <c r="T105" s="105"/>
      <c r="U105" s="105"/>
      <c r="V105" s="105"/>
      <c r="W105" s="105"/>
    </row>
    <row r="106" spans="4:23" x14ac:dyDescent="0.25">
      <c r="I106" s="105"/>
      <c r="J106" s="105"/>
      <c r="K106" s="105"/>
      <c r="L106" s="105"/>
      <c r="M106" s="105"/>
      <c r="N106" s="105"/>
      <c r="O106" s="105"/>
      <c r="P106" s="105"/>
      <c r="Q106" s="105"/>
      <c r="R106" s="105"/>
      <c r="S106" s="105"/>
      <c r="T106" s="105"/>
      <c r="U106" s="105"/>
      <c r="V106" s="105"/>
      <c r="W106" s="105"/>
    </row>
    <row r="107" spans="4:23" x14ac:dyDescent="0.25">
      <c r="I107" s="105"/>
      <c r="J107" s="105"/>
      <c r="K107" s="105"/>
      <c r="L107" s="105"/>
      <c r="M107" s="105"/>
      <c r="N107" s="105"/>
      <c r="O107" s="105"/>
      <c r="P107" s="105"/>
      <c r="Q107" s="105"/>
      <c r="R107" s="105"/>
      <c r="S107" s="105"/>
      <c r="T107" s="105"/>
      <c r="U107" s="105"/>
      <c r="V107" s="105"/>
      <c r="W107" s="105"/>
    </row>
    <row r="108" spans="4:23" x14ac:dyDescent="0.25">
      <c r="I108" s="105"/>
      <c r="J108" s="105"/>
      <c r="K108" s="105"/>
      <c r="L108" s="105"/>
      <c r="M108" s="105"/>
      <c r="N108" s="105"/>
      <c r="O108" s="105"/>
      <c r="P108" s="105"/>
      <c r="Q108" s="105"/>
      <c r="R108" s="105"/>
      <c r="S108" s="105"/>
      <c r="T108" s="105"/>
      <c r="U108" s="105"/>
      <c r="V108" s="105"/>
      <c r="W108" s="105"/>
    </row>
    <row r="109" spans="4:23" x14ac:dyDescent="0.25">
      <c r="I109" s="105"/>
      <c r="J109" s="105"/>
      <c r="K109" s="105"/>
      <c r="L109" s="105"/>
      <c r="M109" s="105"/>
      <c r="N109" s="105"/>
      <c r="O109" s="105"/>
      <c r="P109" s="105"/>
      <c r="Q109" s="105"/>
      <c r="R109" s="105"/>
      <c r="S109" s="105"/>
      <c r="T109" s="105"/>
      <c r="U109" s="105"/>
      <c r="V109" s="105"/>
      <c r="W109" s="105"/>
    </row>
    <row r="110" spans="4:23" x14ac:dyDescent="0.25">
      <c r="I110" s="105"/>
      <c r="J110" s="105"/>
      <c r="K110" s="105"/>
      <c r="L110" s="105"/>
      <c r="M110" s="105"/>
      <c r="N110" s="105"/>
      <c r="O110" s="105"/>
      <c r="P110" s="105"/>
      <c r="Q110" s="105"/>
      <c r="R110" s="105"/>
      <c r="S110" s="105"/>
      <c r="T110" s="105"/>
      <c r="U110" s="105"/>
      <c r="V110" s="105"/>
      <c r="W110" s="105"/>
    </row>
    <row r="111" spans="4:23" x14ac:dyDescent="0.25">
      <c r="I111" s="105"/>
      <c r="J111" s="105"/>
      <c r="K111" s="105"/>
      <c r="L111" s="105"/>
      <c r="M111" s="105"/>
      <c r="N111" s="105"/>
      <c r="O111" s="105"/>
      <c r="P111" s="105"/>
      <c r="Q111" s="105"/>
      <c r="R111" s="105"/>
      <c r="S111" s="105"/>
      <c r="T111" s="105"/>
      <c r="U111" s="105"/>
      <c r="V111" s="105"/>
      <c r="W111" s="105"/>
    </row>
    <row r="112" spans="4:23" x14ac:dyDescent="0.25">
      <c r="I112" s="105"/>
      <c r="J112" s="105"/>
      <c r="K112" s="105"/>
      <c r="L112" s="105"/>
      <c r="M112" s="105"/>
      <c r="N112" s="105"/>
      <c r="O112" s="105"/>
      <c r="P112" s="105"/>
      <c r="Q112" s="105"/>
      <c r="R112" s="105"/>
      <c r="S112" s="105"/>
      <c r="T112" s="105"/>
      <c r="U112" s="105"/>
      <c r="V112" s="105"/>
      <c r="W112" s="105"/>
    </row>
    <row r="113" spans="9:23" x14ac:dyDescent="0.25">
      <c r="I113" s="105"/>
      <c r="J113" s="105"/>
      <c r="K113" s="105"/>
      <c r="L113" s="105"/>
      <c r="M113" s="105"/>
      <c r="N113" s="105"/>
      <c r="O113" s="105"/>
      <c r="P113" s="105"/>
      <c r="Q113" s="105"/>
      <c r="R113" s="105"/>
      <c r="S113" s="105"/>
      <c r="T113" s="105"/>
      <c r="U113" s="105"/>
      <c r="V113" s="105"/>
      <c r="W113" s="105"/>
    </row>
    <row r="114" spans="9:23" x14ac:dyDescent="0.25">
      <c r="I114" s="105"/>
      <c r="J114" s="105"/>
      <c r="K114" s="105"/>
      <c r="L114" s="105"/>
      <c r="M114" s="105"/>
      <c r="N114" s="105"/>
      <c r="O114" s="105"/>
      <c r="P114" s="105"/>
      <c r="Q114" s="105"/>
      <c r="R114" s="105"/>
      <c r="S114" s="105"/>
      <c r="T114" s="105"/>
      <c r="U114" s="105"/>
      <c r="V114" s="105"/>
      <c r="W114" s="105"/>
    </row>
    <row r="115" spans="9:23" x14ac:dyDescent="0.25">
      <c r="I115" s="105"/>
      <c r="J115" s="105"/>
      <c r="K115" s="105"/>
      <c r="L115" s="105"/>
      <c r="M115" s="105"/>
      <c r="N115" s="105"/>
      <c r="O115" s="105"/>
      <c r="P115" s="105"/>
      <c r="Q115" s="105"/>
      <c r="R115" s="105"/>
      <c r="S115" s="105"/>
      <c r="T115" s="105"/>
      <c r="U115" s="105"/>
      <c r="V115" s="105"/>
      <c r="W115" s="105"/>
    </row>
    <row r="116" spans="9:23" x14ac:dyDescent="0.25">
      <c r="R116" s="105"/>
      <c r="S116" s="105"/>
      <c r="T116" s="105"/>
      <c r="U116" s="105"/>
      <c r="V116" s="105"/>
      <c r="W116" s="105"/>
    </row>
    <row r="117" spans="9:23" x14ac:dyDescent="0.25">
      <c r="R117" s="105"/>
      <c r="S117" s="105"/>
      <c r="T117" s="105"/>
      <c r="U117" s="105"/>
      <c r="V117" s="105"/>
      <c r="W117" s="105"/>
    </row>
    <row r="118" spans="9:23" x14ac:dyDescent="0.25">
      <c r="R118" s="105"/>
      <c r="S118" s="105"/>
      <c r="T118" s="105"/>
      <c r="U118" s="105"/>
      <c r="V118" s="105"/>
      <c r="W118" s="105"/>
    </row>
    <row r="119" spans="9:23" x14ac:dyDescent="0.25">
      <c r="R119" s="105"/>
      <c r="S119" s="105"/>
      <c r="T119" s="105"/>
      <c r="U119" s="105"/>
      <c r="V119" s="105"/>
      <c r="W119" s="105"/>
    </row>
    <row r="120" spans="9:23" x14ac:dyDescent="0.25">
      <c r="R120" s="105"/>
      <c r="S120" s="105"/>
      <c r="T120" s="105"/>
      <c r="U120" s="105"/>
      <c r="V120" s="105"/>
      <c r="W120" s="105"/>
    </row>
    <row r="121" spans="9:23" x14ac:dyDescent="0.25">
      <c r="R121" s="105"/>
      <c r="S121" s="105"/>
      <c r="T121" s="105"/>
      <c r="U121" s="105"/>
      <c r="V121" s="105"/>
      <c r="W121" s="105"/>
    </row>
    <row r="122" spans="9:23" x14ac:dyDescent="0.25">
      <c r="R122" s="105"/>
      <c r="S122" s="105"/>
      <c r="T122" s="105"/>
      <c r="U122" s="105"/>
      <c r="V122" s="105"/>
      <c r="W122" s="105"/>
    </row>
    <row r="123" spans="9:23" x14ac:dyDescent="0.25">
      <c r="R123" s="105"/>
      <c r="S123" s="105"/>
      <c r="T123" s="105"/>
      <c r="U123" s="105"/>
      <c r="V123" s="105"/>
      <c r="W123" s="105"/>
    </row>
    <row r="124" spans="9:23" x14ac:dyDescent="0.25">
      <c r="R124" s="105"/>
      <c r="S124" s="105"/>
      <c r="T124" s="105"/>
      <c r="U124" s="105"/>
      <c r="V124" s="105"/>
      <c r="W124" s="105"/>
    </row>
    <row r="125" spans="9:23" x14ac:dyDescent="0.25">
      <c r="R125" s="105"/>
      <c r="S125" s="105"/>
      <c r="T125" s="105"/>
      <c r="U125" s="105"/>
      <c r="V125" s="105"/>
      <c r="W125" s="105"/>
    </row>
    <row r="126" spans="9:23" x14ac:dyDescent="0.25">
      <c r="R126" s="105"/>
      <c r="S126" s="105"/>
      <c r="T126" s="105"/>
      <c r="U126" s="105"/>
      <c r="V126" s="105"/>
      <c r="W126" s="105"/>
    </row>
    <row r="127" spans="9:23" x14ac:dyDescent="0.25">
      <c r="R127" s="105"/>
      <c r="S127" s="105"/>
      <c r="T127" s="105"/>
      <c r="U127" s="105"/>
      <c r="V127" s="105"/>
      <c r="W127" s="105"/>
    </row>
    <row r="128" spans="9:23" x14ac:dyDescent="0.25">
      <c r="R128" s="105"/>
      <c r="S128" s="105"/>
      <c r="T128" s="105"/>
      <c r="U128" s="105"/>
      <c r="V128" s="105"/>
      <c r="W128" s="105"/>
    </row>
    <row r="129" spans="18:23" x14ac:dyDescent="0.25">
      <c r="R129" s="105"/>
      <c r="S129" s="105"/>
      <c r="T129" s="105"/>
      <c r="U129" s="105"/>
      <c r="V129" s="105"/>
      <c r="W129" s="105"/>
    </row>
    <row r="130" spans="18:23" x14ac:dyDescent="0.25">
      <c r="R130" s="105"/>
      <c r="S130" s="105"/>
      <c r="T130" s="105"/>
      <c r="U130" s="105"/>
      <c r="V130" s="105"/>
      <c r="W130" s="105"/>
    </row>
    <row r="131" spans="18:23" x14ac:dyDescent="0.25">
      <c r="R131" s="105"/>
      <c r="S131" s="105"/>
      <c r="T131" s="105"/>
      <c r="U131" s="105"/>
      <c r="V131" s="105"/>
      <c r="W131" s="105"/>
    </row>
    <row r="132" spans="18:23" x14ac:dyDescent="0.25">
      <c r="R132" s="105"/>
      <c r="S132" s="105"/>
      <c r="T132" s="105"/>
      <c r="U132" s="105"/>
      <c r="V132" s="105"/>
      <c r="W132" s="105"/>
    </row>
    <row r="133" spans="18:23" x14ac:dyDescent="0.25">
      <c r="R133" s="105"/>
      <c r="S133" s="105"/>
      <c r="T133" s="105"/>
      <c r="U133" s="105"/>
      <c r="V133" s="105"/>
      <c r="W133" s="105"/>
    </row>
  </sheetData>
  <mergeCells count="19">
    <mergeCell ref="D74:E74"/>
    <mergeCell ref="G88:G89"/>
    <mergeCell ref="D1:Q1"/>
    <mergeCell ref="D2:Q2"/>
    <mergeCell ref="D3:Q3"/>
    <mergeCell ref="E5:E6"/>
    <mergeCell ref="F5:F6"/>
    <mergeCell ref="G5:G6"/>
    <mergeCell ref="N5:N6"/>
    <mergeCell ref="K5:K6"/>
    <mergeCell ref="P5:Q6"/>
    <mergeCell ref="L5:L6"/>
    <mergeCell ref="M5:M6"/>
    <mergeCell ref="N92:R92"/>
    <mergeCell ref="N93:R93"/>
    <mergeCell ref="N97:R97"/>
    <mergeCell ref="N98:R98"/>
    <mergeCell ref="G14:G15"/>
    <mergeCell ref="G30:G31"/>
  </mergeCells>
  <pageMargins left="0.32" right="0.23622047244094491" top="0.55118110236220474" bottom="0.35433070866141736" header="0.11811023622047245" footer="0.15748031496062992"/>
  <pageSetup paperSize="5" scale="80" orientation="landscape" horizontalDpi="4294967294" verticalDpi="0" r:id="rId1"/>
  <rowBreaks count="2" manualBreakCount="2">
    <brk id="38" max="12" man="1"/>
    <brk id="72"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3"/>
  <sheetViews>
    <sheetView showGridLines="0" zoomScale="130" zoomScaleNormal="130" workbookViewId="0">
      <selection activeCell="C8" sqref="C8"/>
    </sheetView>
  </sheetViews>
  <sheetFormatPr defaultRowHeight="12.75" x14ac:dyDescent="0.2"/>
  <cols>
    <col min="1" max="1" width="6.42578125" style="3" customWidth="1"/>
    <col min="2" max="2" width="45.140625" style="3" customWidth="1"/>
    <col min="3" max="3" width="32.5703125" style="3" customWidth="1"/>
    <col min="4" max="4" width="13.7109375" style="5" customWidth="1"/>
    <col min="5" max="5" width="4.28515625" style="3" customWidth="1"/>
    <col min="6" max="6" width="14.85546875" style="1" customWidth="1"/>
    <col min="7" max="7" width="14.7109375" style="1" customWidth="1"/>
    <col min="8" max="8" width="14.42578125" style="1" customWidth="1"/>
    <col min="9" max="9" width="16" style="2" hidden="1" customWidth="1"/>
    <col min="10" max="11" width="15.5703125" style="2" hidden="1" customWidth="1"/>
    <col min="12" max="12" width="13.5703125" style="3" customWidth="1"/>
    <col min="13" max="13" width="3" style="3" customWidth="1"/>
    <col min="14" max="15" width="13.28515625" style="3" bestFit="1" customWidth="1"/>
    <col min="16" max="255" width="9.140625" style="3"/>
    <col min="256" max="256" width="0.7109375" style="3" customWidth="1"/>
    <col min="257" max="257" width="6.42578125" style="3" customWidth="1"/>
    <col min="258" max="258" width="51.28515625" style="3" customWidth="1"/>
    <col min="259" max="259" width="55.140625" style="3" customWidth="1"/>
    <col min="260" max="260" width="13.7109375" style="3" customWidth="1"/>
    <col min="261" max="261" width="4.28515625" style="3" customWidth="1"/>
    <col min="262" max="262" width="16.140625" style="3" customWidth="1"/>
    <col min="263" max="263" width="13.42578125" style="3" customWidth="1"/>
    <col min="264" max="264" width="14.42578125" style="3" customWidth="1"/>
    <col min="265" max="267" width="0" style="3" hidden="1" customWidth="1"/>
    <col min="268" max="268" width="21.42578125" style="3" customWidth="1"/>
    <col min="269" max="269" width="3" style="3" customWidth="1"/>
    <col min="270" max="270" width="13.28515625" style="3" bestFit="1" customWidth="1"/>
    <col min="271" max="511" width="9.140625" style="3"/>
    <col min="512" max="512" width="0.7109375" style="3" customWidth="1"/>
    <col min="513" max="513" width="6.42578125" style="3" customWidth="1"/>
    <col min="514" max="514" width="51.28515625" style="3" customWidth="1"/>
    <col min="515" max="515" width="55.140625" style="3" customWidth="1"/>
    <col min="516" max="516" width="13.7109375" style="3" customWidth="1"/>
    <col min="517" max="517" width="4.28515625" style="3" customWidth="1"/>
    <col min="518" max="518" width="16.140625" style="3" customWidth="1"/>
    <col min="519" max="519" width="13.42578125" style="3" customWidth="1"/>
    <col min="520" max="520" width="14.42578125" style="3" customWidth="1"/>
    <col min="521" max="523" width="0" style="3" hidden="1" customWidth="1"/>
    <col min="524" max="524" width="21.42578125" style="3" customWidth="1"/>
    <col min="525" max="525" width="3" style="3" customWidth="1"/>
    <col min="526" max="526" width="13.28515625" style="3" bestFit="1" customWidth="1"/>
    <col min="527" max="767" width="9.140625" style="3"/>
    <col min="768" max="768" width="0.7109375" style="3" customWidth="1"/>
    <col min="769" max="769" width="6.42578125" style="3" customWidth="1"/>
    <col min="770" max="770" width="51.28515625" style="3" customWidth="1"/>
    <col min="771" max="771" width="55.140625" style="3" customWidth="1"/>
    <col min="772" max="772" width="13.7109375" style="3" customWidth="1"/>
    <col min="773" max="773" width="4.28515625" style="3" customWidth="1"/>
    <col min="774" max="774" width="16.140625" style="3" customWidth="1"/>
    <col min="775" max="775" width="13.42578125" style="3" customWidth="1"/>
    <col min="776" max="776" width="14.42578125" style="3" customWidth="1"/>
    <col min="777" max="779" width="0" style="3" hidden="1" customWidth="1"/>
    <col min="780" max="780" width="21.42578125" style="3" customWidth="1"/>
    <col min="781" max="781" width="3" style="3" customWidth="1"/>
    <col min="782" max="782" width="13.28515625" style="3" bestFit="1" customWidth="1"/>
    <col min="783" max="1023" width="9.140625" style="3"/>
    <col min="1024" max="1024" width="0.7109375" style="3" customWidth="1"/>
    <col min="1025" max="1025" width="6.42578125" style="3" customWidth="1"/>
    <col min="1026" max="1026" width="51.28515625" style="3" customWidth="1"/>
    <col min="1027" max="1027" width="55.140625" style="3" customWidth="1"/>
    <col min="1028" max="1028" width="13.7109375" style="3" customWidth="1"/>
    <col min="1029" max="1029" width="4.28515625" style="3" customWidth="1"/>
    <col min="1030" max="1030" width="16.140625" style="3" customWidth="1"/>
    <col min="1031" max="1031" width="13.42578125" style="3" customWidth="1"/>
    <col min="1032" max="1032" width="14.42578125" style="3" customWidth="1"/>
    <col min="1033" max="1035" width="0" style="3" hidden="1" customWidth="1"/>
    <col min="1036" max="1036" width="21.42578125" style="3" customWidth="1"/>
    <col min="1037" max="1037" width="3" style="3" customWidth="1"/>
    <col min="1038" max="1038" width="13.28515625" style="3" bestFit="1" customWidth="1"/>
    <col min="1039" max="1279" width="9.140625" style="3"/>
    <col min="1280" max="1280" width="0.7109375" style="3" customWidth="1"/>
    <col min="1281" max="1281" width="6.42578125" style="3" customWidth="1"/>
    <col min="1282" max="1282" width="51.28515625" style="3" customWidth="1"/>
    <col min="1283" max="1283" width="55.140625" style="3" customWidth="1"/>
    <col min="1284" max="1284" width="13.7109375" style="3" customWidth="1"/>
    <col min="1285" max="1285" width="4.28515625" style="3" customWidth="1"/>
    <col min="1286" max="1286" width="16.140625" style="3" customWidth="1"/>
    <col min="1287" max="1287" width="13.42578125" style="3" customWidth="1"/>
    <col min="1288" max="1288" width="14.42578125" style="3" customWidth="1"/>
    <col min="1289" max="1291" width="0" style="3" hidden="1" customWidth="1"/>
    <col min="1292" max="1292" width="21.42578125" style="3" customWidth="1"/>
    <col min="1293" max="1293" width="3" style="3" customWidth="1"/>
    <col min="1294" max="1294" width="13.28515625" style="3" bestFit="1" customWidth="1"/>
    <col min="1295" max="1535" width="9.140625" style="3"/>
    <col min="1536" max="1536" width="0.7109375" style="3" customWidth="1"/>
    <col min="1537" max="1537" width="6.42578125" style="3" customWidth="1"/>
    <col min="1538" max="1538" width="51.28515625" style="3" customWidth="1"/>
    <col min="1539" max="1539" width="55.140625" style="3" customWidth="1"/>
    <col min="1540" max="1540" width="13.7109375" style="3" customWidth="1"/>
    <col min="1541" max="1541" width="4.28515625" style="3" customWidth="1"/>
    <col min="1542" max="1542" width="16.140625" style="3" customWidth="1"/>
    <col min="1543" max="1543" width="13.42578125" style="3" customWidth="1"/>
    <col min="1544" max="1544" width="14.42578125" style="3" customWidth="1"/>
    <col min="1545" max="1547" width="0" style="3" hidden="1" customWidth="1"/>
    <col min="1548" max="1548" width="21.42578125" style="3" customWidth="1"/>
    <col min="1549" max="1549" width="3" style="3" customWidth="1"/>
    <col min="1550" max="1550" width="13.28515625" style="3" bestFit="1" customWidth="1"/>
    <col min="1551" max="1791" width="9.140625" style="3"/>
    <col min="1792" max="1792" width="0.7109375" style="3" customWidth="1"/>
    <col min="1793" max="1793" width="6.42578125" style="3" customWidth="1"/>
    <col min="1794" max="1794" width="51.28515625" style="3" customWidth="1"/>
    <col min="1795" max="1795" width="55.140625" style="3" customWidth="1"/>
    <col min="1796" max="1796" width="13.7109375" style="3" customWidth="1"/>
    <col min="1797" max="1797" width="4.28515625" style="3" customWidth="1"/>
    <col min="1798" max="1798" width="16.140625" style="3" customWidth="1"/>
    <col min="1799" max="1799" width="13.42578125" style="3" customWidth="1"/>
    <col min="1800" max="1800" width="14.42578125" style="3" customWidth="1"/>
    <col min="1801" max="1803" width="0" style="3" hidden="1" customWidth="1"/>
    <col min="1804" max="1804" width="21.42578125" style="3" customWidth="1"/>
    <col min="1805" max="1805" width="3" style="3" customWidth="1"/>
    <col min="1806" max="1806" width="13.28515625" style="3" bestFit="1" customWidth="1"/>
    <col min="1807" max="2047" width="9.140625" style="3"/>
    <col min="2048" max="2048" width="0.7109375" style="3" customWidth="1"/>
    <col min="2049" max="2049" width="6.42578125" style="3" customWidth="1"/>
    <col min="2050" max="2050" width="51.28515625" style="3" customWidth="1"/>
    <col min="2051" max="2051" width="55.140625" style="3" customWidth="1"/>
    <col min="2052" max="2052" width="13.7109375" style="3" customWidth="1"/>
    <col min="2053" max="2053" width="4.28515625" style="3" customWidth="1"/>
    <col min="2054" max="2054" width="16.140625" style="3" customWidth="1"/>
    <col min="2055" max="2055" width="13.42578125" style="3" customWidth="1"/>
    <col min="2056" max="2056" width="14.42578125" style="3" customWidth="1"/>
    <col min="2057" max="2059" width="0" style="3" hidden="1" customWidth="1"/>
    <col min="2060" max="2060" width="21.42578125" style="3" customWidth="1"/>
    <col min="2061" max="2061" width="3" style="3" customWidth="1"/>
    <col min="2062" max="2062" width="13.28515625" style="3" bestFit="1" customWidth="1"/>
    <col min="2063" max="2303" width="9.140625" style="3"/>
    <col min="2304" max="2304" width="0.7109375" style="3" customWidth="1"/>
    <col min="2305" max="2305" width="6.42578125" style="3" customWidth="1"/>
    <col min="2306" max="2306" width="51.28515625" style="3" customWidth="1"/>
    <col min="2307" max="2307" width="55.140625" style="3" customWidth="1"/>
    <col min="2308" max="2308" width="13.7109375" style="3" customWidth="1"/>
    <col min="2309" max="2309" width="4.28515625" style="3" customWidth="1"/>
    <col min="2310" max="2310" width="16.140625" style="3" customWidth="1"/>
    <col min="2311" max="2311" width="13.42578125" style="3" customWidth="1"/>
    <col min="2312" max="2312" width="14.42578125" style="3" customWidth="1"/>
    <col min="2313" max="2315" width="0" style="3" hidden="1" customWidth="1"/>
    <col min="2316" max="2316" width="21.42578125" style="3" customWidth="1"/>
    <col min="2317" max="2317" width="3" style="3" customWidth="1"/>
    <col min="2318" max="2318" width="13.28515625" style="3" bestFit="1" customWidth="1"/>
    <col min="2319" max="2559" width="9.140625" style="3"/>
    <col min="2560" max="2560" width="0.7109375" style="3" customWidth="1"/>
    <col min="2561" max="2561" width="6.42578125" style="3" customWidth="1"/>
    <col min="2562" max="2562" width="51.28515625" style="3" customWidth="1"/>
    <col min="2563" max="2563" width="55.140625" style="3" customWidth="1"/>
    <col min="2564" max="2564" width="13.7109375" style="3" customWidth="1"/>
    <col min="2565" max="2565" width="4.28515625" style="3" customWidth="1"/>
    <col min="2566" max="2566" width="16.140625" style="3" customWidth="1"/>
    <col min="2567" max="2567" width="13.42578125" style="3" customWidth="1"/>
    <col min="2568" max="2568" width="14.42578125" style="3" customWidth="1"/>
    <col min="2569" max="2571" width="0" style="3" hidden="1" customWidth="1"/>
    <col min="2572" max="2572" width="21.42578125" style="3" customWidth="1"/>
    <col min="2573" max="2573" width="3" style="3" customWidth="1"/>
    <col min="2574" max="2574" width="13.28515625" style="3" bestFit="1" customWidth="1"/>
    <col min="2575" max="2815" width="9.140625" style="3"/>
    <col min="2816" max="2816" width="0.7109375" style="3" customWidth="1"/>
    <col min="2817" max="2817" width="6.42578125" style="3" customWidth="1"/>
    <col min="2818" max="2818" width="51.28515625" style="3" customWidth="1"/>
    <col min="2819" max="2819" width="55.140625" style="3" customWidth="1"/>
    <col min="2820" max="2820" width="13.7109375" style="3" customWidth="1"/>
    <col min="2821" max="2821" width="4.28515625" style="3" customWidth="1"/>
    <col min="2822" max="2822" width="16.140625" style="3" customWidth="1"/>
    <col min="2823" max="2823" width="13.42578125" style="3" customWidth="1"/>
    <col min="2824" max="2824" width="14.42578125" style="3" customWidth="1"/>
    <col min="2825" max="2827" width="0" style="3" hidden="1" customWidth="1"/>
    <col min="2828" max="2828" width="21.42578125" style="3" customWidth="1"/>
    <col min="2829" max="2829" width="3" style="3" customWidth="1"/>
    <col min="2830" max="2830" width="13.28515625" style="3" bestFit="1" customWidth="1"/>
    <col min="2831" max="3071" width="9.140625" style="3"/>
    <col min="3072" max="3072" width="0.7109375" style="3" customWidth="1"/>
    <col min="3073" max="3073" width="6.42578125" style="3" customWidth="1"/>
    <col min="3074" max="3074" width="51.28515625" style="3" customWidth="1"/>
    <col min="3075" max="3075" width="55.140625" style="3" customWidth="1"/>
    <col min="3076" max="3076" width="13.7109375" style="3" customWidth="1"/>
    <col min="3077" max="3077" width="4.28515625" style="3" customWidth="1"/>
    <col min="3078" max="3078" width="16.140625" style="3" customWidth="1"/>
    <col min="3079" max="3079" width="13.42578125" style="3" customWidth="1"/>
    <col min="3080" max="3080" width="14.42578125" style="3" customWidth="1"/>
    <col min="3081" max="3083" width="0" style="3" hidden="1" customWidth="1"/>
    <col min="3084" max="3084" width="21.42578125" style="3" customWidth="1"/>
    <col min="3085" max="3085" width="3" style="3" customWidth="1"/>
    <col min="3086" max="3086" width="13.28515625" style="3" bestFit="1" customWidth="1"/>
    <col min="3087" max="3327" width="9.140625" style="3"/>
    <col min="3328" max="3328" width="0.7109375" style="3" customWidth="1"/>
    <col min="3329" max="3329" width="6.42578125" style="3" customWidth="1"/>
    <col min="3330" max="3330" width="51.28515625" style="3" customWidth="1"/>
    <col min="3331" max="3331" width="55.140625" style="3" customWidth="1"/>
    <col min="3332" max="3332" width="13.7109375" style="3" customWidth="1"/>
    <col min="3333" max="3333" width="4.28515625" style="3" customWidth="1"/>
    <col min="3334" max="3334" width="16.140625" style="3" customWidth="1"/>
    <col min="3335" max="3335" width="13.42578125" style="3" customWidth="1"/>
    <col min="3336" max="3336" width="14.42578125" style="3" customWidth="1"/>
    <col min="3337" max="3339" width="0" style="3" hidden="1" customWidth="1"/>
    <col min="3340" max="3340" width="21.42578125" style="3" customWidth="1"/>
    <col min="3341" max="3341" width="3" style="3" customWidth="1"/>
    <col min="3342" max="3342" width="13.28515625" style="3" bestFit="1" customWidth="1"/>
    <col min="3343" max="3583" width="9.140625" style="3"/>
    <col min="3584" max="3584" width="0.7109375" style="3" customWidth="1"/>
    <col min="3585" max="3585" width="6.42578125" style="3" customWidth="1"/>
    <col min="3586" max="3586" width="51.28515625" style="3" customWidth="1"/>
    <col min="3587" max="3587" width="55.140625" style="3" customWidth="1"/>
    <col min="3588" max="3588" width="13.7109375" style="3" customWidth="1"/>
    <col min="3589" max="3589" width="4.28515625" style="3" customWidth="1"/>
    <col min="3590" max="3590" width="16.140625" style="3" customWidth="1"/>
    <col min="3591" max="3591" width="13.42578125" style="3" customWidth="1"/>
    <col min="3592" max="3592" width="14.42578125" style="3" customWidth="1"/>
    <col min="3593" max="3595" width="0" style="3" hidden="1" customWidth="1"/>
    <col min="3596" max="3596" width="21.42578125" style="3" customWidth="1"/>
    <col min="3597" max="3597" width="3" style="3" customWidth="1"/>
    <col min="3598" max="3598" width="13.28515625" style="3" bestFit="1" customWidth="1"/>
    <col min="3599" max="3839" width="9.140625" style="3"/>
    <col min="3840" max="3840" width="0.7109375" style="3" customWidth="1"/>
    <col min="3841" max="3841" width="6.42578125" style="3" customWidth="1"/>
    <col min="3842" max="3842" width="51.28515625" style="3" customWidth="1"/>
    <col min="3843" max="3843" width="55.140625" style="3" customWidth="1"/>
    <col min="3844" max="3844" width="13.7109375" style="3" customWidth="1"/>
    <col min="3845" max="3845" width="4.28515625" style="3" customWidth="1"/>
    <col min="3846" max="3846" width="16.140625" style="3" customWidth="1"/>
    <col min="3847" max="3847" width="13.42578125" style="3" customWidth="1"/>
    <col min="3848" max="3848" width="14.42578125" style="3" customWidth="1"/>
    <col min="3849" max="3851" width="0" style="3" hidden="1" customWidth="1"/>
    <col min="3852" max="3852" width="21.42578125" style="3" customWidth="1"/>
    <col min="3853" max="3853" width="3" style="3" customWidth="1"/>
    <col min="3854" max="3854" width="13.28515625" style="3" bestFit="1" customWidth="1"/>
    <col min="3855" max="4095" width="9.140625" style="3"/>
    <col min="4096" max="4096" width="0.7109375" style="3" customWidth="1"/>
    <col min="4097" max="4097" width="6.42578125" style="3" customWidth="1"/>
    <col min="4098" max="4098" width="51.28515625" style="3" customWidth="1"/>
    <col min="4099" max="4099" width="55.140625" style="3" customWidth="1"/>
    <col min="4100" max="4100" width="13.7109375" style="3" customWidth="1"/>
    <col min="4101" max="4101" width="4.28515625" style="3" customWidth="1"/>
    <col min="4102" max="4102" width="16.140625" style="3" customWidth="1"/>
    <col min="4103" max="4103" width="13.42578125" style="3" customWidth="1"/>
    <col min="4104" max="4104" width="14.42578125" style="3" customWidth="1"/>
    <col min="4105" max="4107" width="0" style="3" hidden="1" customWidth="1"/>
    <col min="4108" max="4108" width="21.42578125" style="3" customWidth="1"/>
    <col min="4109" max="4109" width="3" style="3" customWidth="1"/>
    <col min="4110" max="4110" width="13.28515625" style="3" bestFit="1" customWidth="1"/>
    <col min="4111" max="4351" width="9.140625" style="3"/>
    <col min="4352" max="4352" width="0.7109375" style="3" customWidth="1"/>
    <col min="4353" max="4353" width="6.42578125" style="3" customWidth="1"/>
    <col min="4354" max="4354" width="51.28515625" style="3" customWidth="1"/>
    <col min="4355" max="4355" width="55.140625" style="3" customWidth="1"/>
    <col min="4356" max="4356" width="13.7109375" style="3" customWidth="1"/>
    <col min="4357" max="4357" width="4.28515625" style="3" customWidth="1"/>
    <col min="4358" max="4358" width="16.140625" style="3" customWidth="1"/>
    <col min="4359" max="4359" width="13.42578125" style="3" customWidth="1"/>
    <col min="4360" max="4360" width="14.42578125" style="3" customWidth="1"/>
    <col min="4361" max="4363" width="0" style="3" hidden="1" customWidth="1"/>
    <col min="4364" max="4364" width="21.42578125" style="3" customWidth="1"/>
    <col min="4365" max="4365" width="3" style="3" customWidth="1"/>
    <col min="4366" max="4366" width="13.28515625" style="3" bestFit="1" customWidth="1"/>
    <col min="4367" max="4607" width="9.140625" style="3"/>
    <col min="4608" max="4608" width="0.7109375" style="3" customWidth="1"/>
    <col min="4609" max="4609" width="6.42578125" style="3" customWidth="1"/>
    <col min="4610" max="4610" width="51.28515625" style="3" customWidth="1"/>
    <col min="4611" max="4611" width="55.140625" style="3" customWidth="1"/>
    <col min="4612" max="4612" width="13.7109375" style="3" customWidth="1"/>
    <col min="4613" max="4613" width="4.28515625" style="3" customWidth="1"/>
    <col min="4614" max="4614" width="16.140625" style="3" customWidth="1"/>
    <col min="4615" max="4615" width="13.42578125" style="3" customWidth="1"/>
    <col min="4616" max="4616" width="14.42578125" style="3" customWidth="1"/>
    <col min="4617" max="4619" width="0" style="3" hidden="1" customWidth="1"/>
    <col min="4620" max="4620" width="21.42578125" style="3" customWidth="1"/>
    <col min="4621" max="4621" width="3" style="3" customWidth="1"/>
    <col min="4622" max="4622" width="13.28515625" style="3" bestFit="1" customWidth="1"/>
    <col min="4623" max="4863" width="9.140625" style="3"/>
    <col min="4864" max="4864" width="0.7109375" style="3" customWidth="1"/>
    <col min="4865" max="4865" width="6.42578125" style="3" customWidth="1"/>
    <col min="4866" max="4866" width="51.28515625" style="3" customWidth="1"/>
    <col min="4867" max="4867" width="55.140625" style="3" customWidth="1"/>
    <col min="4868" max="4868" width="13.7109375" style="3" customWidth="1"/>
    <col min="4869" max="4869" width="4.28515625" style="3" customWidth="1"/>
    <col min="4870" max="4870" width="16.140625" style="3" customWidth="1"/>
    <col min="4871" max="4871" width="13.42578125" style="3" customWidth="1"/>
    <col min="4872" max="4872" width="14.42578125" style="3" customWidth="1"/>
    <col min="4873" max="4875" width="0" style="3" hidden="1" customWidth="1"/>
    <col min="4876" max="4876" width="21.42578125" style="3" customWidth="1"/>
    <col min="4877" max="4877" width="3" style="3" customWidth="1"/>
    <col min="4878" max="4878" width="13.28515625" style="3" bestFit="1" customWidth="1"/>
    <col min="4879" max="5119" width="9.140625" style="3"/>
    <col min="5120" max="5120" width="0.7109375" style="3" customWidth="1"/>
    <col min="5121" max="5121" width="6.42578125" style="3" customWidth="1"/>
    <col min="5122" max="5122" width="51.28515625" style="3" customWidth="1"/>
    <col min="5123" max="5123" width="55.140625" style="3" customWidth="1"/>
    <col min="5124" max="5124" width="13.7109375" style="3" customWidth="1"/>
    <col min="5125" max="5125" width="4.28515625" style="3" customWidth="1"/>
    <col min="5126" max="5126" width="16.140625" style="3" customWidth="1"/>
    <col min="5127" max="5127" width="13.42578125" style="3" customWidth="1"/>
    <col min="5128" max="5128" width="14.42578125" style="3" customWidth="1"/>
    <col min="5129" max="5131" width="0" style="3" hidden="1" customWidth="1"/>
    <col min="5132" max="5132" width="21.42578125" style="3" customWidth="1"/>
    <col min="5133" max="5133" width="3" style="3" customWidth="1"/>
    <col min="5134" max="5134" width="13.28515625" style="3" bestFit="1" customWidth="1"/>
    <col min="5135" max="5375" width="9.140625" style="3"/>
    <col min="5376" max="5376" width="0.7109375" style="3" customWidth="1"/>
    <col min="5377" max="5377" width="6.42578125" style="3" customWidth="1"/>
    <col min="5378" max="5378" width="51.28515625" style="3" customWidth="1"/>
    <col min="5379" max="5379" width="55.140625" style="3" customWidth="1"/>
    <col min="5380" max="5380" width="13.7109375" style="3" customWidth="1"/>
    <col min="5381" max="5381" width="4.28515625" style="3" customWidth="1"/>
    <col min="5382" max="5382" width="16.140625" style="3" customWidth="1"/>
    <col min="5383" max="5383" width="13.42578125" style="3" customWidth="1"/>
    <col min="5384" max="5384" width="14.42578125" style="3" customWidth="1"/>
    <col min="5385" max="5387" width="0" style="3" hidden="1" customWidth="1"/>
    <col min="5388" max="5388" width="21.42578125" style="3" customWidth="1"/>
    <col min="5389" max="5389" width="3" style="3" customWidth="1"/>
    <col min="5390" max="5390" width="13.28515625" style="3" bestFit="1" customWidth="1"/>
    <col min="5391" max="5631" width="9.140625" style="3"/>
    <col min="5632" max="5632" width="0.7109375" style="3" customWidth="1"/>
    <col min="5633" max="5633" width="6.42578125" style="3" customWidth="1"/>
    <col min="5634" max="5634" width="51.28515625" style="3" customWidth="1"/>
    <col min="5635" max="5635" width="55.140625" style="3" customWidth="1"/>
    <col min="5636" max="5636" width="13.7109375" style="3" customWidth="1"/>
    <col min="5637" max="5637" width="4.28515625" style="3" customWidth="1"/>
    <col min="5638" max="5638" width="16.140625" style="3" customWidth="1"/>
    <col min="5639" max="5639" width="13.42578125" style="3" customWidth="1"/>
    <col min="5640" max="5640" width="14.42578125" style="3" customWidth="1"/>
    <col min="5641" max="5643" width="0" style="3" hidden="1" customWidth="1"/>
    <col min="5644" max="5644" width="21.42578125" style="3" customWidth="1"/>
    <col min="5645" max="5645" width="3" style="3" customWidth="1"/>
    <col min="5646" max="5646" width="13.28515625" style="3" bestFit="1" customWidth="1"/>
    <col min="5647" max="5887" width="9.140625" style="3"/>
    <col min="5888" max="5888" width="0.7109375" style="3" customWidth="1"/>
    <col min="5889" max="5889" width="6.42578125" style="3" customWidth="1"/>
    <col min="5890" max="5890" width="51.28515625" style="3" customWidth="1"/>
    <col min="5891" max="5891" width="55.140625" style="3" customWidth="1"/>
    <col min="5892" max="5892" width="13.7109375" style="3" customWidth="1"/>
    <col min="5893" max="5893" width="4.28515625" style="3" customWidth="1"/>
    <col min="5894" max="5894" width="16.140625" style="3" customWidth="1"/>
    <col min="5895" max="5895" width="13.42578125" style="3" customWidth="1"/>
    <col min="5896" max="5896" width="14.42578125" style="3" customWidth="1"/>
    <col min="5897" max="5899" width="0" style="3" hidden="1" customWidth="1"/>
    <col min="5900" max="5900" width="21.42578125" style="3" customWidth="1"/>
    <col min="5901" max="5901" width="3" style="3" customWidth="1"/>
    <col min="5902" max="5902" width="13.28515625" style="3" bestFit="1" customWidth="1"/>
    <col min="5903" max="6143" width="9.140625" style="3"/>
    <col min="6144" max="6144" width="0.7109375" style="3" customWidth="1"/>
    <col min="6145" max="6145" width="6.42578125" style="3" customWidth="1"/>
    <col min="6146" max="6146" width="51.28515625" style="3" customWidth="1"/>
    <col min="6147" max="6147" width="55.140625" style="3" customWidth="1"/>
    <col min="6148" max="6148" width="13.7109375" style="3" customWidth="1"/>
    <col min="6149" max="6149" width="4.28515625" style="3" customWidth="1"/>
    <col min="6150" max="6150" width="16.140625" style="3" customWidth="1"/>
    <col min="6151" max="6151" width="13.42578125" style="3" customWidth="1"/>
    <col min="6152" max="6152" width="14.42578125" style="3" customWidth="1"/>
    <col min="6153" max="6155" width="0" style="3" hidden="1" customWidth="1"/>
    <col min="6156" max="6156" width="21.42578125" style="3" customWidth="1"/>
    <col min="6157" max="6157" width="3" style="3" customWidth="1"/>
    <col min="6158" max="6158" width="13.28515625" style="3" bestFit="1" customWidth="1"/>
    <col min="6159" max="6399" width="9.140625" style="3"/>
    <col min="6400" max="6400" width="0.7109375" style="3" customWidth="1"/>
    <col min="6401" max="6401" width="6.42578125" style="3" customWidth="1"/>
    <col min="6402" max="6402" width="51.28515625" style="3" customWidth="1"/>
    <col min="6403" max="6403" width="55.140625" style="3" customWidth="1"/>
    <col min="6404" max="6404" width="13.7109375" style="3" customWidth="1"/>
    <col min="6405" max="6405" width="4.28515625" style="3" customWidth="1"/>
    <col min="6406" max="6406" width="16.140625" style="3" customWidth="1"/>
    <col min="6407" max="6407" width="13.42578125" style="3" customWidth="1"/>
    <col min="6408" max="6408" width="14.42578125" style="3" customWidth="1"/>
    <col min="6409" max="6411" width="0" style="3" hidden="1" customWidth="1"/>
    <col min="6412" max="6412" width="21.42578125" style="3" customWidth="1"/>
    <col min="6413" max="6413" width="3" style="3" customWidth="1"/>
    <col min="6414" max="6414" width="13.28515625" style="3" bestFit="1" customWidth="1"/>
    <col min="6415" max="6655" width="9.140625" style="3"/>
    <col min="6656" max="6656" width="0.7109375" style="3" customWidth="1"/>
    <col min="6657" max="6657" width="6.42578125" style="3" customWidth="1"/>
    <col min="6658" max="6658" width="51.28515625" style="3" customWidth="1"/>
    <col min="6659" max="6659" width="55.140625" style="3" customWidth="1"/>
    <col min="6660" max="6660" width="13.7109375" style="3" customWidth="1"/>
    <col min="6661" max="6661" width="4.28515625" style="3" customWidth="1"/>
    <col min="6662" max="6662" width="16.140625" style="3" customWidth="1"/>
    <col min="6663" max="6663" width="13.42578125" style="3" customWidth="1"/>
    <col min="6664" max="6664" width="14.42578125" style="3" customWidth="1"/>
    <col min="6665" max="6667" width="0" style="3" hidden="1" customWidth="1"/>
    <col min="6668" max="6668" width="21.42578125" style="3" customWidth="1"/>
    <col min="6669" max="6669" width="3" style="3" customWidth="1"/>
    <col min="6670" max="6670" width="13.28515625" style="3" bestFit="1" customWidth="1"/>
    <col min="6671" max="6911" width="9.140625" style="3"/>
    <col min="6912" max="6912" width="0.7109375" style="3" customWidth="1"/>
    <col min="6913" max="6913" width="6.42578125" style="3" customWidth="1"/>
    <col min="6914" max="6914" width="51.28515625" style="3" customWidth="1"/>
    <col min="6915" max="6915" width="55.140625" style="3" customWidth="1"/>
    <col min="6916" max="6916" width="13.7109375" style="3" customWidth="1"/>
    <col min="6917" max="6917" width="4.28515625" style="3" customWidth="1"/>
    <col min="6918" max="6918" width="16.140625" style="3" customWidth="1"/>
    <col min="6919" max="6919" width="13.42578125" style="3" customWidth="1"/>
    <col min="6920" max="6920" width="14.42578125" style="3" customWidth="1"/>
    <col min="6921" max="6923" width="0" style="3" hidden="1" customWidth="1"/>
    <col min="6924" max="6924" width="21.42578125" style="3" customWidth="1"/>
    <col min="6925" max="6925" width="3" style="3" customWidth="1"/>
    <col min="6926" max="6926" width="13.28515625" style="3" bestFit="1" customWidth="1"/>
    <col min="6927" max="7167" width="9.140625" style="3"/>
    <col min="7168" max="7168" width="0.7109375" style="3" customWidth="1"/>
    <col min="7169" max="7169" width="6.42578125" style="3" customWidth="1"/>
    <col min="7170" max="7170" width="51.28515625" style="3" customWidth="1"/>
    <col min="7171" max="7171" width="55.140625" style="3" customWidth="1"/>
    <col min="7172" max="7172" width="13.7109375" style="3" customWidth="1"/>
    <col min="7173" max="7173" width="4.28515625" style="3" customWidth="1"/>
    <col min="7174" max="7174" width="16.140625" style="3" customWidth="1"/>
    <col min="7175" max="7175" width="13.42578125" style="3" customWidth="1"/>
    <col min="7176" max="7176" width="14.42578125" style="3" customWidth="1"/>
    <col min="7177" max="7179" width="0" style="3" hidden="1" customWidth="1"/>
    <col min="7180" max="7180" width="21.42578125" style="3" customWidth="1"/>
    <col min="7181" max="7181" width="3" style="3" customWidth="1"/>
    <col min="7182" max="7182" width="13.28515625" style="3" bestFit="1" customWidth="1"/>
    <col min="7183" max="7423" width="9.140625" style="3"/>
    <col min="7424" max="7424" width="0.7109375" style="3" customWidth="1"/>
    <col min="7425" max="7425" width="6.42578125" style="3" customWidth="1"/>
    <col min="7426" max="7426" width="51.28515625" style="3" customWidth="1"/>
    <col min="7427" max="7427" width="55.140625" style="3" customWidth="1"/>
    <col min="7428" max="7428" width="13.7109375" style="3" customWidth="1"/>
    <col min="7429" max="7429" width="4.28515625" style="3" customWidth="1"/>
    <col min="7430" max="7430" width="16.140625" style="3" customWidth="1"/>
    <col min="7431" max="7431" width="13.42578125" style="3" customWidth="1"/>
    <col min="7432" max="7432" width="14.42578125" style="3" customWidth="1"/>
    <col min="7433" max="7435" width="0" style="3" hidden="1" customWidth="1"/>
    <col min="7436" max="7436" width="21.42578125" style="3" customWidth="1"/>
    <col min="7437" max="7437" width="3" style="3" customWidth="1"/>
    <col min="7438" max="7438" width="13.28515625" style="3" bestFit="1" customWidth="1"/>
    <col min="7439" max="7679" width="9.140625" style="3"/>
    <col min="7680" max="7680" width="0.7109375" style="3" customWidth="1"/>
    <col min="7681" max="7681" width="6.42578125" style="3" customWidth="1"/>
    <col min="7682" max="7682" width="51.28515625" style="3" customWidth="1"/>
    <col min="7683" max="7683" width="55.140625" style="3" customWidth="1"/>
    <col min="7684" max="7684" width="13.7109375" style="3" customWidth="1"/>
    <col min="7685" max="7685" width="4.28515625" style="3" customWidth="1"/>
    <col min="7686" max="7686" width="16.140625" style="3" customWidth="1"/>
    <col min="7687" max="7687" width="13.42578125" style="3" customWidth="1"/>
    <col min="7688" max="7688" width="14.42578125" style="3" customWidth="1"/>
    <col min="7689" max="7691" width="0" style="3" hidden="1" customWidth="1"/>
    <col min="7692" max="7692" width="21.42578125" style="3" customWidth="1"/>
    <col min="7693" max="7693" width="3" style="3" customWidth="1"/>
    <col min="7694" max="7694" width="13.28515625" style="3" bestFit="1" customWidth="1"/>
    <col min="7695" max="7935" width="9.140625" style="3"/>
    <col min="7936" max="7936" width="0.7109375" style="3" customWidth="1"/>
    <col min="7937" max="7937" width="6.42578125" style="3" customWidth="1"/>
    <col min="7938" max="7938" width="51.28515625" style="3" customWidth="1"/>
    <col min="7939" max="7939" width="55.140625" style="3" customWidth="1"/>
    <col min="7940" max="7940" width="13.7109375" style="3" customWidth="1"/>
    <col min="7941" max="7941" width="4.28515625" style="3" customWidth="1"/>
    <col min="7942" max="7942" width="16.140625" style="3" customWidth="1"/>
    <col min="7943" max="7943" width="13.42578125" style="3" customWidth="1"/>
    <col min="7944" max="7944" width="14.42578125" style="3" customWidth="1"/>
    <col min="7945" max="7947" width="0" style="3" hidden="1" customWidth="1"/>
    <col min="7948" max="7948" width="21.42578125" style="3" customWidth="1"/>
    <col min="7949" max="7949" width="3" style="3" customWidth="1"/>
    <col min="7950" max="7950" width="13.28515625" style="3" bestFit="1" customWidth="1"/>
    <col min="7951" max="8191" width="9.140625" style="3"/>
    <col min="8192" max="8192" width="0.7109375" style="3" customWidth="1"/>
    <col min="8193" max="8193" width="6.42578125" style="3" customWidth="1"/>
    <col min="8194" max="8194" width="51.28515625" style="3" customWidth="1"/>
    <col min="8195" max="8195" width="55.140625" style="3" customWidth="1"/>
    <col min="8196" max="8196" width="13.7109375" style="3" customWidth="1"/>
    <col min="8197" max="8197" width="4.28515625" style="3" customWidth="1"/>
    <col min="8198" max="8198" width="16.140625" style="3" customWidth="1"/>
    <col min="8199" max="8199" width="13.42578125" style="3" customWidth="1"/>
    <col min="8200" max="8200" width="14.42578125" style="3" customWidth="1"/>
    <col min="8201" max="8203" width="0" style="3" hidden="1" customWidth="1"/>
    <col min="8204" max="8204" width="21.42578125" style="3" customWidth="1"/>
    <col min="8205" max="8205" width="3" style="3" customWidth="1"/>
    <col min="8206" max="8206" width="13.28515625" style="3" bestFit="1" customWidth="1"/>
    <col min="8207" max="8447" width="9.140625" style="3"/>
    <col min="8448" max="8448" width="0.7109375" style="3" customWidth="1"/>
    <col min="8449" max="8449" width="6.42578125" style="3" customWidth="1"/>
    <col min="8450" max="8450" width="51.28515625" style="3" customWidth="1"/>
    <col min="8451" max="8451" width="55.140625" style="3" customWidth="1"/>
    <col min="8452" max="8452" width="13.7109375" style="3" customWidth="1"/>
    <col min="8453" max="8453" width="4.28515625" style="3" customWidth="1"/>
    <col min="8454" max="8454" width="16.140625" style="3" customWidth="1"/>
    <col min="8455" max="8455" width="13.42578125" style="3" customWidth="1"/>
    <col min="8456" max="8456" width="14.42578125" style="3" customWidth="1"/>
    <col min="8457" max="8459" width="0" style="3" hidden="1" customWidth="1"/>
    <col min="8460" max="8460" width="21.42578125" style="3" customWidth="1"/>
    <col min="8461" max="8461" width="3" style="3" customWidth="1"/>
    <col min="8462" max="8462" width="13.28515625" style="3" bestFit="1" customWidth="1"/>
    <col min="8463" max="8703" width="9.140625" style="3"/>
    <col min="8704" max="8704" width="0.7109375" style="3" customWidth="1"/>
    <col min="8705" max="8705" width="6.42578125" style="3" customWidth="1"/>
    <col min="8706" max="8706" width="51.28515625" style="3" customWidth="1"/>
    <col min="8707" max="8707" width="55.140625" style="3" customWidth="1"/>
    <col min="8708" max="8708" width="13.7109375" style="3" customWidth="1"/>
    <col min="8709" max="8709" width="4.28515625" style="3" customWidth="1"/>
    <col min="8710" max="8710" width="16.140625" style="3" customWidth="1"/>
    <col min="8711" max="8711" width="13.42578125" style="3" customWidth="1"/>
    <col min="8712" max="8712" width="14.42578125" style="3" customWidth="1"/>
    <col min="8713" max="8715" width="0" style="3" hidden="1" customWidth="1"/>
    <col min="8716" max="8716" width="21.42578125" style="3" customWidth="1"/>
    <col min="8717" max="8717" width="3" style="3" customWidth="1"/>
    <col min="8718" max="8718" width="13.28515625" style="3" bestFit="1" customWidth="1"/>
    <col min="8719" max="8959" width="9.140625" style="3"/>
    <col min="8960" max="8960" width="0.7109375" style="3" customWidth="1"/>
    <col min="8961" max="8961" width="6.42578125" style="3" customWidth="1"/>
    <col min="8962" max="8962" width="51.28515625" style="3" customWidth="1"/>
    <col min="8963" max="8963" width="55.140625" style="3" customWidth="1"/>
    <col min="8964" max="8964" width="13.7109375" style="3" customWidth="1"/>
    <col min="8965" max="8965" width="4.28515625" style="3" customWidth="1"/>
    <col min="8966" max="8966" width="16.140625" style="3" customWidth="1"/>
    <col min="8967" max="8967" width="13.42578125" style="3" customWidth="1"/>
    <col min="8968" max="8968" width="14.42578125" style="3" customWidth="1"/>
    <col min="8969" max="8971" width="0" style="3" hidden="1" customWidth="1"/>
    <col min="8972" max="8972" width="21.42578125" style="3" customWidth="1"/>
    <col min="8973" max="8973" width="3" style="3" customWidth="1"/>
    <col min="8974" max="8974" width="13.28515625" style="3" bestFit="1" customWidth="1"/>
    <col min="8975" max="9215" width="9.140625" style="3"/>
    <col min="9216" max="9216" width="0.7109375" style="3" customWidth="1"/>
    <col min="9217" max="9217" width="6.42578125" style="3" customWidth="1"/>
    <col min="9218" max="9218" width="51.28515625" style="3" customWidth="1"/>
    <col min="9219" max="9219" width="55.140625" style="3" customWidth="1"/>
    <col min="9220" max="9220" width="13.7109375" style="3" customWidth="1"/>
    <col min="9221" max="9221" width="4.28515625" style="3" customWidth="1"/>
    <col min="9222" max="9222" width="16.140625" style="3" customWidth="1"/>
    <col min="9223" max="9223" width="13.42578125" style="3" customWidth="1"/>
    <col min="9224" max="9224" width="14.42578125" style="3" customWidth="1"/>
    <col min="9225" max="9227" width="0" style="3" hidden="1" customWidth="1"/>
    <col min="9228" max="9228" width="21.42578125" style="3" customWidth="1"/>
    <col min="9229" max="9229" width="3" style="3" customWidth="1"/>
    <col min="9230" max="9230" width="13.28515625" style="3" bestFit="1" customWidth="1"/>
    <col min="9231" max="9471" width="9.140625" style="3"/>
    <col min="9472" max="9472" width="0.7109375" style="3" customWidth="1"/>
    <col min="9473" max="9473" width="6.42578125" style="3" customWidth="1"/>
    <col min="9474" max="9474" width="51.28515625" style="3" customWidth="1"/>
    <col min="9475" max="9475" width="55.140625" style="3" customWidth="1"/>
    <col min="9476" max="9476" width="13.7109375" style="3" customWidth="1"/>
    <col min="9477" max="9477" width="4.28515625" style="3" customWidth="1"/>
    <col min="9478" max="9478" width="16.140625" style="3" customWidth="1"/>
    <col min="9479" max="9479" width="13.42578125" style="3" customWidth="1"/>
    <col min="9480" max="9480" width="14.42578125" style="3" customWidth="1"/>
    <col min="9481" max="9483" width="0" style="3" hidden="1" customWidth="1"/>
    <col min="9484" max="9484" width="21.42578125" style="3" customWidth="1"/>
    <col min="9485" max="9485" width="3" style="3" customWidth="1"/>
    <col min="9486" max="9486" width="13.28515625" style="3" bestFit="1" customWidth="1"/>
    <col min="9487" max="9727" width="9.140625" style="3"/>
    <col min="9728" max="9728" width="0.7109375" style="3" customWidth="1"/>
    <col min="9729" max="9729" width="6.42578125" style="3" customWidth="1"/>
    <col min="9730" max="9730" width="51.28515625" style="3" customWidth="1"/>
    <col min="9731" max="9731" width="55.140625" style="3" customWidth="1"/>
    <col min="9732" max="9732" width="13.7109375" style="3" customWidth="1"/>
    <col min="9733" max="9733" width="4.28515625" style="3" customWidth="1"/>
    <col min="9734" max="9734" width="16.140625" style="3" customWidth="1"/>
    <col min="9735" max="9735" width="13.42578125" style="3" customWidth="1"/>
    <col min="9736" max="9736" width="14.42578125" style="3" customWidth="1"/>
    <col min="9737" max="9739" width="0" style="3" hidden="1" customWidth="1"/>
    <col min="9740" max="9740" width="21.42578125" style="3" customWidth="1"/>
    <col min="9741" max="9741" width="3" style="3" customWidth="1"/>
    <col min="9742" max="9742" width="13.28515625" style="3" bestFit="1" customWidth="1"/>
    <col min="9743" max="9983" width="9.140625" style="3"/>
    <col min="9984" max="9984" width="0.7109375" style="3" customWidth="1"/>
    <col min="9985" max="9985" width="6.42578125" style="3" customWidth="1"/>
    <col min="9986" max="9986" width="51.28515625" style="3" customWidth="1"/>
    <col min="9987" max="9987" width="55.140625" style="3" customWidth="1"/>
    <col min="9988" max="9988" width="13.7109375" style="3" customWidth="1"/>
    <col min="9989" max="9989" width="4.28515625" style="3" customWidth="1"/>
    <col min="9990" max="9990" width="16.140625" style="3" customWidth="1"/>
    <col min="9991" max="9991" width="13.42578125" style="3" customWidth="1"/>
    <col min="9992" max="9992" width="14.42578125" style="3" customWidth="1"/>
    <col min="9993" max="9995" width="0" style="3" hidden="1" customWidth="1"/>
    <col min="9996" max="9996" width="21.42578125" style="3" customWidth="1"/>
    <col min="9997" max="9997" width="3" style="3" customWidth="1"/>
    <col min="9998" max="9998" width="13.28515625" style="3" bestFit="1" customWidth="1"/>
    <col min="9999" max="10239" width="9.140625" style="3"/>
    <col min="10240" max="10240" width="0.7109375" style="3" customWidth="1"/>
    <col min="10241" max="10241" width="6.42578125" style="3" customWidth="1"/>
    <col min="10242" max="10242" width="51.28515625" style="3" customWidth="1"/>
    <col min="10243" max="10243" width="55.140625" style="3" customWidth="1"/>
    <col min="10244" max="10244" width="13.7109375" style="3" customWidth="1"/>
    <col min="10245" max="10245" width="4.28515625" style="3" customWidth="1"/>
    <col min="10246" max="10246" width="16.140625" style="3" customWidth="1"/>
    <col min="10247" max="10247" width="13.42578125" style="3" customWidth="1"/>
    <col min="10248" max="10248" width="14.42578125" style="3" customWidth="1"/>
    <col min="10249" max="10251" width="0" style="3" hidden="1" customWidth="1"/>
    <col min="10252" max="10252" width="21.42578125" style="3" customWidth="1"/>
    <col min="10253" max="10253" width="3" style="3" customWidth="1"/>
    <col min="10254" max="10254" width="13.28515625" style="3" bestFit="1" customWidth="1"/>
    <col min="10255" max="10495" width="9.140625" style="3"/>
    <col min="10496" max="10496" width="0.7109375" style="3" customWidth="1"/>
    <col min="10497" max="10497" width="6.42578125" style="3" customWidth="1"/>
    <col min="10498" max="10498" width="51.28515625" style="3" customWidth="1"/>
    <col min="10499" max="10499" width="55.140625" style="3" customWidth="1"/>
    <col min="10500" max="10500" width="13.7109375" style="3" customWidth="1"/>
    <col min="10501" max="10501" width="4.28515625" style="3" customWidth="1"/>
    <col min="10502" max="10502" width="16.140625" style="3" customWidth="1"/>
    <col min="10503" max="10503" width="13.42578125" style="3" customWidth="1"/>
    <col min="10504" max="10504" width="14.42578125" style="3" customWidth="1"/>
    <col min="10505" max="10507" width="0" style="3" hidden="1" customWidth="1"/>
    <col min="10508" max="10508" width="21.42578125" style="3" customWidth="1"/>
    <col min="10509" max="10509" width="3" style="3" customWidth="1"/>
    <col min="10510" max="10510" width="13.28515625" style="3" bestFit="1" customWidth="1"/>
    <col min="10511" max="10751" width="9.140625" style="3"/>
    <col min="10752" max="10752" width="0.7109375" style="3" customWidth="1"/>
    <col min="10753" max="10753" width="6.42578125" style="3" customWidth="1"/>
    <col min="10754" max="10754" width="51.28515625" style="3" customWidth="1"/>
    <col min="10755" max="10755" width="55.140625" style="3" customWidth="1"/>
    <col min="10756" max="10756" width="13.7109375" style="3" customWidth="1"/>
    <col min="10757" max="10757" width="4.28515625" style="3" customWidth="1"/>
    <col min="10758" max="10758" width="16.140625" style="3" customWidth="1"/>
    <col min="10759" max="10759" width="13.42578125" style="3" customWidth="1"/>
    <col min="10760" max="10760" width="14.42578125" style="3" customWidth="1"/>
    <col min="10761" max="10763" width="0" style="3" hidden="1" customWidth="1"/>
    <col min="10764" max="10764" width="21.42578125" style="3" customWidth="1"/>
    <col min="10765" max="10765" width="3" style="3" customWidth="1"/>
    <col min="10766" max="10766" width="13.28515625" style="3" bestFit="1" customWidth="1"/>
    <col min="10767" max="11007" width="9.140625" style="3"/>
    <col min="11008" max="11008" width="0.7109375" style="3" customWidth="1"/>
    <col min="11009" max="11009" width="6.42578125" style="3" customWidth="1"/>
    <col min="11010" max="11010" width="51.28515625" style="3" customWidth="1"/>
    <col min="11011" max="11011" width="55.140625" style="3" customWidth="1"/>
    <col min="11012" max="11012" width="13.7109375" style="3" customWidth="1"/>
    <col min="11013" max="11013" width="4.28515625" style="3" customWidth="1"/>
    <col min="11014" max="11014" width="16.140625" style="3" customWidth="1"/>
    <col min="11015" max="11015" width="13.42578125" style="3" customWidth="1"/>
    <col min="11016" max="11016" width="14.42578125" style="3" customWidth="1"/>
    <col min="11017" max="11019" width="0" style="3" hidden="1" customWidth="1"/>
    <col min="11020" max="11020" width="21.42578125" style="3" customWidth="1"/>
    <col min="11021" max="11021" width="3" style="3" customWidth="1"/>
    <col min="11022" max="11022" width="13.28515625" style="3" bestFit="1" customWidth="1"/>
    <col min="11023" max="11263" width="9.140625" style="3"/>
    <col min="11264" max="11264" width="0.7109375" style="3" customWidth="1"/>
    <col min="11265" max="11265" width="6.42578125" style="3" customWidth="1"/>
    <col min="11266" max="11266" width="51.28515625" style="3" customWidth="1"/>
    <col min="11267" max="11267" width="55.140625" style="3" customWidth="1"/>
    <col min="11268" max="11268" width="13.7109375" style="3" customWidth="1"/>
    <col min="11269" max="11269" width="4.28515625" style="3" customWidth="1"/>
    <col min="11270" max="11270" width="16.140625" style="3" customWidth="1"/>
    <col min="11271" max="11271" width="13.42578125" style="3" customWidth="1"/>
    <col min="11272" max="11272" width="14.42578125" style="3" customWidth="1"/>
    <col min="11273" max="11275" width="0" style="3" hidden="1" customWidth="1"/>
    <col min="11276" max="11276" width="21.42578125" style="3" customWidth="1"/>
    <col min="11277" max="11277" width="3" style="3" customWidth="1"/>
    <col min="11278" max="11278" width="13.28515625" style="3" bestFit="1" customWidth="1"/>
    <col min="11279" max="11519" width="9.140625" style="3"/>
    <col min="11520" max="11520" width="0.7109375" style="3" customWidth="1"/>
    <col min="11521" max="11521" width="6.42578125" style="3" customWidth="1"/>
    <col min="11522" max="11522" width="51.28515625" style="3" customWidth="1"/>
    <col min="11523" max="11523" width="55.140625" style="3" customWidth="1"/>
    <col min="11524" max="11524" width="13.7109375" style="3" customWidth="1"/>
    <col min="11525" max="11525" width="4.28515625" style="3" customWidth="1"/>
    <col min="11526" max="11526" width="16.140625" style="3" customWidth="1"/>
    <col min="11527" max="11527" width="13.42578125" style="3" customWidth="1"/>
    <col min="11528" max="11528" width="14.42578125" style="3" customWidth="1"/>
    <col min="11529" max="11531" width="0" style="3" hidden="1" customWidth="1"/>
    <col min="11532" max="11532" width="21.42578125" style="3" customWidth="1"/>
    <col min="11533" max="11533" width="3" style="3" customWidth="1"/>
    <col min="11534" max="11534" width="13.28515625" style="3" bestFit="1" customWidth="1"/>
    <col min="11535" max="11775" width="9.140625" style="3"/>
    <col min="11776" max="11776" width="0.7109375" style="3" customWidth="1"/>
    <col min="11777" max="11777" width="6.42578125" style="3" customWidth="1"/>
    <col min="11778" max="11778" width="51.28515625" style="3" customWidth="1"/>
    <col min="11779" max="11779" width="55.140625" style="3" customWidth="1"/>
    <col min="11780" max="11780" width="13.7109375" style="3" customWidth="1"/>
    <col min="11781" max="11781" width="4.28515625" style="3" customWidth="1"/>
    <col min="11782" max="11782" width="16.140625" style="3" customWidth="1"/>
    <col min="11783" max="11783" width="13.42578125" style="3" customWidth="1"/>
    <col min="11784" max="11784" width="14.42578125" style="3" customWidth="1"/>
    <col min="11785" max="11787" width="0" style="3" hidden="1" customWidth="1"/>
    <col min="11788" max="11788" width="21.42578125" style="3" customWidth="1"/>
    <col min="11789" max="11789" width="3" style="3" customWidth="1"/>
    <col min="11790" max="11790" width="13.28515625" style="3" bestFit="1" customWidth="1"/>
    <col min="11791" max="12031" width="9.140625" style="3"/>
    <col min="12032" max="12032" width="0.7109375" style="3" customWidth="1"/>
    <col min="12033" max="12033" width="6.42578125" style="3" customWidth="1"/>
    <col min="12034" max="12034" width="51.28515625" style="3" customWidth="1"/>
    <col min="12035" max="12035" width="55.140625" style="3" customWidth="1"/>
    <col min="12036" max="12036" width="13.7109375" style="3" customWidth="1"/>
    <col min="12037" max="12037" width="4.28515625" style="3" customWidth="1"/>
    <col min="12038" max="12038" width="16.140625" style="3" customWidth="1"/>
    <col min="12039" max="12039" width="13.42578125" style="3" customWidth="1"/>
    <col min="12040" max="12040" width="14.42578125" style="3" customWidth="1"/>
    <col min="12041" max="12043" width="0" style="3" hidden="1" customWidth="1"/>
    <col min="12044" max="12044" width="21.42578125" style="3" customWidth="1"/>
    <col min="12045" max="12045" width="3" style="3" customWidth="1"/>
    <col min="12046" max="12046" width="13.28515625" style="3" bestFit="1" customWidth="1"/>
    <col min="12047" max="12287" width="9.140625" style="3"/>
    <col min="12288" max="12288" width="0.7109375" style="3" customWidth="1"/>
    <col min="12289" max="12289" width="6.42578125" style="3" customWidth="1"/>
    <col min="12290" max="12290" width="51.28515625" style="3" customWidth="1"/>
    <col min="12291" max="12291" width="55.140625" style="3" customWidth="1"/>
    <col min="12292" max="12292" width="13.7109375" style="3" customWidth="1"/>
    <col min="12293" max="12293" width="4.28515625" style="3" customWidth="1"/>
    <col min="12294" max="12294" width="16.140625" style="3" customWidth="1"/>
    <col min="12295" max="12295" width="13.42578125" style="3" customWidth="1"/>
    <col min="12296" max="12296" width="14.42578125" style="3" customWidth="1"/>
    <col min="12297" max="12299" width="0" style="3" hidden="1" customWidth="1"/>
    <col min="12300" max="12300" width="21.42578125" style="3" customWidth="1"/>
    <col min="12301" max="12301" width="3" style="3" customWidth="1"/>
    <col min="12302" max="12302" width="13.28515625" style="3" bestFit="1" customWidth="1"/>
    <col min="12303" max="12543" width="9.140625" style="3"/>
    <col min="12544" max="12544" width="0.7109375" style="3" customWidth="1"/>
    <col min="12545" max="12545" width="6.42578125" style="3" customWidth="1"/>
    <col min="12546" max="12546" width="51.28515625" style="3" customWidth="1"/>
    <col min="12547" max="12547" width="55.140625" style="3" customWidth="1"/>
    <col min="12548" max="12548" width="13.7109375" style="3" customWidth="1"/>
    <col min="12549" max="12549" width="4.28515625" style="3" customWidth="1"/>
    <col min="12550" max="12550" width="16.140625" style="3" customWidth="1"/>
    <col min="12551" max="12551" width="13.42578125" style="3" customWidth="1"/>
    <col min="12552" max="12552" width="14.42578125" style="3" customWidth="1"/>
    <col min="12553" max="12555" width="0" style="3" hidden="1" customWidth="1"/>
    <col min="12556" max="12556" width="21.42578125" style="3" customWidth="1"/>
    <col min="12557" max="12557" width="3" style="3" customWidth="1"/>
    <col min="12558" max="12558" width="13.28515625" style="3" bestFit="1" customWidth="1"/>
    <col min="12559" max="12799" width="9.140625" style="3"/>
    <col min="12800" max="12800" width="0.7109375" style="3" customWidth="1"/>
    <col min="12801" max="12801" width="6.42578125" style="3" customWidth="1"/>
    <col min="12802" max="12802" width="51.28515625" style="3" customWidth="1"/>
    <col min="12803" max="12803" width="55.140625" style="3" customWidth="1"/>
    <col min="12804" max="12804" width="13.7109375" style="3" customWidth="1"/>
    <col min="12805" max="12805" width="4.28515625" style="3" customWidth="1"/>
    <col min="12806" max="12806" width="16.140625" style="3" customWidth="1"/>
    <col min="12807" max="12807" width="13.42578125" style="3" customWidth="1"/>
    <col min="12808" max="12808" width="14.42578125" style="3" customWidth="1"/>
    <col min="12809" max="12811" width="0" style="3" hidden="1" customWidth="1"/>
    <col min="12812" max="12812" width="21.42578125" style="3" customWidth="1"/>
    <col min="12813" max="12813" width="3" style="3" customWidth="1"/>
    <col min="12814" max="12814" width="13.28515625" style="3" bestFit="1" customWidth="1"/>
    <col min="12815" max="13055" width="9.140625" style="3"/>
    <col min="13056" max="13056" width="0.7109375" style="3" customWidth="1"/>
    <col min="13057" max="13057" width="6.42578125" style="3" customWidth="1"/>
    <col min="13058" max="13058" width="51.28515625" style="3" customWidth="1"/>
    <col min="13059" max="13059" width="55.140625" style="3" customWidth="1"/>
    <col min="13060" max="13060" width="13.7109375" style="3" customWidth="1"/>
    <col min="13061" max="13061" width="4.28515625" style="3" customWidth="1"/>
    <col min="13062" max="13062" width="16.140625" style="3" customWidth="1"/>
    <col min="13063" max="13063" width="13.42578125" style="3" customWidth="1"/>
    <col min="13064" max="13064" width="14.42578125" style="3" customWidth="1"/>
    <col min="13065" max="13067" width="0" style="3" hidden="1" customWidth="1"/>
    <col min="13068" max="13068" width="21.42578125" style="3" customWidth="1"/>
    <col min="13069" max="13069" width="3" style="3" customWidth="1"/>
    <col min="13070" max="13070" width="13.28515625" style="3" bestFit="1" customWidth="1"/>
    <col min="13071" max="13311" width="9.140625" style="3"/>
    <col min="13312" max="13312" width="0.7109375" style="3" customWidth="1"/>
    <col min="13313" max="13313" width="6.42578125" style="3" customWidth="1"/>
    <col min="13314" max="13314" width="51.28515625" style="3" customWidth="1"/>
    <col min="13315" max="13315" width="55.140625" style="3" customWidth="1"/>
    <col min="13316" max="13316" width="13.7109375" style="3" customWidth="1"/>
    <col min="13317" max="13317" width="4.28515625" style="3" customWidth="1"/>
    <col min="13318" max="13318" width="16.140625" style="3" customWidth="1"/>
    <col min="13319" max="13319" width="13.42578125" style="3" customWidth="1"/>
    <col min="13320" max="13320" width="14.42578125" style="3" customWidth="1"/>
    <col min="13321" max="13323" width="0" style="3" hidden="1" customWidth="1"/>
    <col min="13324" max="13324" width="21.42578125" style="3" customWidth="1"/>
    <col min="13325" max="13325" width="3" style="3" customWidth="1"/>
    <col min="13326" max="13326" width="13.28515625" style="3" bestFit="1" customWidth="1"/>
    <col min="13327" max="13567" width="9.140625" style="3"/>
    <col min="13568" max="13568" width="0.7109375" style="3" customWidth="1"/>
    <col min="13569" max="13569" width="6.42578125" style="3" customWidth="1"/>
    <col min="13570" max="13570" width="51.28515625" style="3" customWidth="1"/>
    <col min="13571" max="13571" width="55.140625" style="3" customWidth="1"/>
    <col min="13572" max="13572" width="13.7109375" style="3" customWidth="1"/>
    <col min="13573" max="13573" width="4.28515625" style="3" customWidth="1"/>
    <col min="13574" max="13574" width="16.140625" style="3" customWidth="1"/>
    <col min="13575" max="13575" width="13.42578125" style="3" customWidth="1"/>
    <col min="13576" max="13576" width="14.42578125" style="3" customWidth="1"/>
    <col min="13577" max="13579" width="0" style="3" hidden="1" customWidth="1"/>
    <col min="13580" max="13580" width="21.42578125" style="3" customWidth="1"/>
    <col min="13581" max="13581" width="3" style="3" customWidth="1"/>
    <col min="13582" max="13582" width="13.28515625" style="3" bestFit="1" customWidth="1"/>
    <col min="13583" max="13823" width="9.140625" style="3"/>
    <col min="13824" max="13824" width="0.7109375" style="3" customWidth="1"/>
    <col min="13825" max="13825" width="6.42578125" style="3" customWidth="1"/>
    <col min="13826" max="13826" width="51.28515625" style="3" customWidth="1"/>
    <col min="13827" max="13827" width="55.140625" style="3" customWidth="1"/>
    <col min="13828" max="13828" width="13.7109375" style="3" customWidth="1"/>
    <col min="13829" max="13829" width="4.28515625" style="3" customWidth="1"/>
    <col min="13830" max="13830" width="16.140625" style="3" customWidth="1"/>
    <col min="13831" max="13831" width="13.42578125" style="3" customWidth="1"/>
    <col min="13832" max="13832" width="14.42578125" style="3" customWidth="1"/>
    <col min="13833" max="13835" width="0" style="3" hidden="1" customWidth="1"/>
    <col min="13836" max="13836" width="21.42578125" style="3" customWidth="1"/>
    <col min="13837" max="13837" width="3" style="3" customWidth="1"/>
    <col min="13838" max="13838" width="13.28515625" style="3" bestFit="1" customWidth="1"/>
    <col min="13839" max="14079" width="9.140625" style="3"/>
    <col min="14080" max="14080" width="0.7109375" style="3" customWidth="1"/>
    <col min="14081" max="14081" width="6.42578125" style="3" customWidth="1"/>
    <col min="14082" max="14082" width="51.28515625" style="3" customWidth="1"/>
    <col min="14083" max="14083" width="55.140625" style="3" customWidth="1"/>
    <col min="14084" max="14084" width="13.7109375" style="3" customWidth="1"/>
    <col min="14085" max="14085" width="4.28515625" style="3" customWidth="1"/>
    <col min="14086" max="14086" width="16.140625" style="3" customWidth="1"/>
    <col min="14087" max="14087" width="13.42578125" style="3" customWidth="1"/>
    <col min="14088" max="14088" width="14.42578125" style="3" customWidth="1"/>
    <col min="14089" max="14091" width="0" style="3" hidden="1" customWidth="1"/>
    <col min="14092" max="14092" width="21.42578125" style="3" customWidth="1"/>
    <col min="14093" max="14093" width="3" style="3" customWidth="1"/>
    <col min="14094" max="14094" width="13.28515625" style="3" bestFit="1" customWidth="1"/>
    <col min="14095" max="14335" width="9.140625" style="3"/>
    <col min="14336" max="14336" width="0.7109375" style="3" customWidth="1"/>
    <col min="14337" max="14337" width="6.42578125" style="3" customWidth="1"/>
    <col min="14338" max="14338" width="51.28515625" style="3" customWidth="1"/>
    <col min="14339" max="14339" width="55.140625" style="3" customWidth="1"/>
    <col min="14340" max="14340" width="13.7109375" style="3" customWidth="1"/>
    <col min="14341" max="14341" width="4.28515625" style="3" customWidth="1"/>
    <col min="14342" max="14342" width="16.140625" style="3" customWidth="1"/>
    <col min="14343" max="14343" width="13.42578125" style="3" customWidth="1"/>
    <col min="14344" max="14344" width="14.42578125" style="3" customWidth="1"/>
    <col min="14345" max="14347" width="0" style="3" hidden="1" customWidth="1"/>
    <col min="14348" max="14348" width="21.42578125" style="3" customWidth="1"/>
    <col min="14349" max="14349" width="3" style="3" customWidth="1"/>
    <col min="14350" max="14350" width="13.28515625" style="3" bestFit="1" customWidth="1"/>
    <col min="14351" max="14591" width="9.140625" style="3"/>
    <col min="14592" max="14592" width="0.7109375" style="3" customWidth="1"/>
    <col min="14593" max="14593" width="6.42578125" style="3" customWidth="1"/>
    <col min="14594" max="14594" width="51.28515625" style="3" customWidth="1"/>
    <col min="14595" max="14595" width="55.140625" style="3" customWidth="1"/>
    <col min="14596" max="14596" width="13.7109375" style="3" customWidth="1"/>
    <col min="14597" max="14597" width="4.28515625" style="3" customWidth="1"/>
    <col min="14598" max="14598" width="16.140625" style="3" customWidth="1"/>
    <col min="14599" max="14599" width="13.42578125" style="3" customWidth="1"/>
    <col min="14600" max="14600" width="14.42578125" style="3" customWidth="1"/>
    <col min="14601" max="14603" width="0" style="3" hidden="1" customWidth="1"/>
    <col min="14604" max="14604" width="21.42578125" style="3" customWidth="1"/>
    <col min="14605" max="14605" width="3" style="3" customWidth="1"/>
    <col min="14606" max="14606" width="13.28515625" style="3" bestFit="1" customWidth="1"/>
    <col min="14607" max="14847" width="9.140625" style="3"/>
    <col min="14848" max="14848" width="0.7109375" style="3" customWidth="1"/>
    <col min="14849" max="14849" width="6.42578125" style="3" customWidth="1"/>
    <col min="14850" max="14850" width="51.28515625" style="3" customWidth="1"/>
    <col min="14851" max="14851" width="55.140625" style="3" customWidth="1"/>
    <col min="14852" max="14852" width="13.7109375" style="3" customWidth="1"/>
    <col min="14853" max="14853" width="4.28515625" style="3" customWidth="1"/>
    <col min="14854" max="14854" width="16.140625" style="3" customWidth="1"/>
    <col min="14855" max="14855" width="13.42578125" style="3" customWidth="1"/>
    <col min="14856" max="14856" width="14.42578125" style="3" customWidth="1"/>
    <col min="14857" max="14859" width="0" style="3" hidden="1" customWidth="1"/>
    <col min="14860" max="14860" width="21.42578125" style="3" customWidth="1"/>
    <col min="14861" max="14861" width="3" style="3" customWidth="1"/>
    <col min="14862" max="14862" width="13.28515625" style="3" bestFit="1" customWidth="1"/>
    <col min="14863" max="15103" width="9.140625" style="3"/>
    <col min="15104" max="15104" width="0.7109375" style="3" customWidth="1"/>
    <col min="15105" max="15105" width="6.42578125" style="3" customWidth="1"/>
    <col min="15106" max="15106" width="51.28515625" style="3" customWidth="1"/>
    <col min="15107" max="15107" width="55.140625" style="3" customWidth="1"/>
    <col min="15108" max="15108" width="13.7109375" style="3" customWidth="1"/>
    <col min="15109" max="15109" width="4.28515625" style="3" customWidth="1"/>
    <col min="15110" max="15110" width="16.140625" style="3" customWidth="1"/>
    <col min="15111" max="15111" width="13.42578125" style="3" customWidth="1"/>
    <col min="15112" max="15112" width="14.42578125" style="3" customWidth="1"/>
    <col min="15113" max="15115" width="0" style="3" hidden="1" customWidth="1"/>
    <col min="15116" max="15116" width="21.42578125" style="3" customWidth="1"/>
    <col min="15117" max="15117" width="3" style="3" customWidth="1"/>
    <col min="15118" max="15118" width="13.28515625" style="3" bestFit="1" customWidth="1"/>
    <col min="15119" max="15359" width="9.140625" style="3"/>
    <col min="15360" max="15360" width="0.7109375" style="3" customWidth="1"/>
    <col min="15361" max="15361" width="6.42578125" style="3" customWidth="1"/>
    <col min="15362" max="15362" width="51.28515625" style="3" customWidth="1"/>
    <col min="15363" max="15363" width="55.140625" style="3" customWidth="1"/>
    <col min="15364" max="15364" width="13.7109375" style="3" customWidth="1"/>
    <col min="15365" max="15365" width="4.28515625" style="3" customWidth="1"/>
    <col min="15366" max="15366" width="16.140625" style="3" customWidth="1"/>
    <col min="15367" max="15367" width="13.42578125" style="3" customWidth="1"/>
    <col min="15368" max="15368" width="14.42578125" style="3" customWidth="1"/>
    <col min="15369" max="15371" width="0" style="3" hidden="1" customWidth="1"/>
    <col min="15372" max="15372" width="21.42578125" style="3" customWidth="1"/>
    <col min="15373" max="15373" width="3" style="3" customWidth="1"/>
    <col min="15374" max="15374" width="13.28515625" style="3" bestFit="1" customWidth="1"/>
    <col min="15375" max="15615" width="9.140625" style="3"/>
    <col min="15616" max="15616" width="0.7109375" style="3" customWidth="1"/>
    <col min="15617" max="15617" width="6.42578125" style="3" customWidth="1"/>
    <col min="15618" max="15618" width="51.28515625" style="3" customWidth="1"/>
    <col min="15619" max="15619" width="55.140625" style="3" customWidth="1"/>
    <col min="15620" max="15620" width="13.7109375" style="3" customWidth="1"/>
    <col min="15621" max="15621" width="4.28515625" style="3" customWidth="1"/>
    <col min="15622" max="15622" width="16.140625" style="3" customWidth="1"/>
    <col min="15623" max="15623" width="13.42578125" style="3" customWidth="1"/>
    <col min="15624" max="15624" width="14.42578125" style="3" customWidth="1"/>
    <col min="15625" max="15627" width="0" style="3" hidden="1" customWidth="1"/>
    <col min="15628" max="15628" width="21.42578125" style="3" customWidth="1"/>
    <col min="15629" max="15629" width="3" style="3" customWidth="1"/>
    <col min="15630" max="15630" width="13.28515625" style="3" bestFit="1" customWidth="1"/>
    <col min="15631" max="15871" width="9.140625" style="3"/>
    <col min="15872" max="15872" width="0.7109375" style="3" customWidth="1"/>
    <col min="15873" max="15873" width="6.42578125" style="3" customWidth="1"/>
    <col min="15874" max="15874" width="51.28515625" style="3" customWidth="1"/>
    <col min="15875" max="15875" width="55.140625" style="3" customWidth="1"/>
    <col min="15876" max="15876" width="13.7109375" style="3" customWidth="1"/>
    <col min="15877" max="15877" width="4.28515625" style="3" customWidth="1"/>
    <col min="15878" max="15878" width="16.140625" style="3" customWidth="1"/>
    <col min="15879" max="15879" width="13.42578125" style="3" customWidth="1"/>
    <col min="15880" max="15880" width="14.42578125" style="3" customWidth="1"/>
    <col min="15881" max="15883" width="0" style="3" hidden="1" customWidth="1"/>
    <col min="15884" max="15884" width="21.42578125" style="3" customWidth="1"/>
    <col min="15885" max="15885" width="3" style="3" customWidth="1"/>
    <col min="15886" max="15886" width="13.28515625" style="3" bestFit="1" customWidth="1"/>
    <col min="15887" max="16127" width="9.140625" style="3"/>
    <col min="16128" max="16128" width="0.7109375" style="3" customWidth="1"/>
    <col min="16129" max="16129" width="6.42578125" style="3" customWidth="1"/>
    <col min="16130" max="16130" width="51.28515625" style="3" customWidth="1"/>
    <col min="16131" max="16131" width="55.140625" style="3" customWidth="1"/>
    <col min="16132" max="16132" width="13.7109375" style="3" customWidth="1"/>
    <col min="16133" max="16133" width="4.28515625" style="3" customWidth="1"/>
    <col min="16134" max="16134" width="16.140625" style="3" customWidth="1"/>
    <col min="16135" max="16135" width="13.42578125" style="3" customWidth="1"/>
    <col min="16136" max="16136" width="14.42578125" style="3" customWidth="1"/>
    <col min="16137" max="16139" width="0" style="3" hidden="1" customWidth="1"/>
    <col min="16140" max="16140" width="21.42578125" style="3" customWidth="1"/>
    <col min="16141" max="16141" width="3" style="3" customWidth="1"/>
    <col min="16142" max="16142" width="13.28515625" style="3" bestFit="1" customWidth="1"/>
    <col min="16143" max="16384" width="9.140625" style="3"/>
  </cols>
  <sheetData>
    <row r="1" spans="1:15" x14ac:dyDescent="0.2">
      <c r="A1" s="351" t="s">
        <v>342</v>
      </c>
      <c r="B1" s="351"/>
      <c r="C1" s="351"/>
      <c r="D1" s="351"/>
      <c r="E1" s="351"/>
      <c r="F1" s="351"/>
    </row>
    <row r="2" spans="1:15" x14ac:dyDescent="0.2">
      <c r="A2" s="351" t="s">
        <v>30</v>
      </c>
      <c r="B2" s="351"/>
      <c r="C2" s="351"/>
      <c r="D2" s="351"/>
      <c r="E2" s="351"/>
      <c r="F2" s="351"/>
    </row>
    <row r="3" spans="1:15" x14ac:dyDescent="0.2">
      <c r="G3" s="76"/>
    </row>
    <row r="4" spans="1:15" x14ac:dyDescent="0.2">
      <c r="A4" s="4" t="s">
        <v>83</v>
      </c>
      <c r="B4" s="4"/>
      <c r="G4" s="76">
        <v>9949429567</v>
      </c>
    </row>
    <row r="5" spans="1:15" ht="7.5" customHeight="1" thickBot="1" x14ac:dyDescent="0.25"/>
    <row r="6" spans="1:15" s="14" customFormat="1" ht="47.25" customHeight="1" thickTop="1" x14ac:dyDescent="0.25">
      <c r="A6" s="213" t="s">
        <v>8</v>
      </c>
      <c r="B6" s="214" t="s">
        <v>25</v>
      </c>
      <c r="C6" s="214" t="s">
        <v>31</v>
      </c>
      <c r="D6" s="376" t="s">
        <v>32</v>
      </c>
      <c r="E6" s="377"/>
      <c r="F6" s="215" t="s">
        <v>84</v>
      </c>
      <c r="G6" s="216" t="s">
        <v>85</v>
      </c>
      <c r="H6" s="215" t="s">
        <v>86</v>
      </c>
      <c r="I6" s="217" t="s">
        <v>87</v>
      </c>
      <c r="J6" s="218" t="s">
        <v>88</v>
      </c>
      <c r="K6" s="219" t="s">
        <v>89</v>
      </c>
      <c r="L6" s="220" t="s">
        <v>29</v>
      </c>
    </row>
    <row r="7" spans="1:15" s="23" customFormat="1" ht="15" customHeight="1" x14ac:dyDescent="0.25">
      <c r="A7" s="221">
        <v>1</v>
      </c>
      <c r="B7" s="222" t="s">
        <v>90</v>
      </c>
      <c r="C7" s="222"/>
      <c r="D7" s="223"/>
      <c r="E7" s="224"/>
      <c r="F7" s="225">
        <f>SUM(F153,F238,F323,F331,F339,F8,F37,F102,F124,F87)</f>
        <v>19278000000</v>
      </c>
      <c r="G7" s="225">
        <f>G8+G37+G87+G102+G124+G153+G238+G323+G331+G339</f>
        <v>9949429567</v>
      </c>
      <c r="H7" s="225">
        <f>SUM(H153,H238,H323,H331,H339,H8,H37,H102,H124,H87)</f>
        <v>9558570433</v>
      </c>
      <c r="I7" s="226" t="s">
        <v>91</v>
      </c>
      <c r="J7" s="227" t="s">
        <v>91</v>
      </c>
      <c r="K7" s="225" t="s">
        <v>91</v>
      </c>
      <c r="L7" s="228">
        <f>G4-G7</f>
        <v>0</v>
      </c>
    </row>
    <row r="8" spans="1:15" s="32" customFormat="1" ht="62.25" customHeight="1" x14ac:dyDescent="0.25">
      <c r="A8" s="229">
        <v>1.6</v>
      </c>
      <c r="B8" s="230" t="s">
        <v>11</v>
      </c>
      <c r="C8" s="230" t="s">
        <v>60</v>
      </c>
      <c r="D8" s="231">
        <v>54</v>
      </c>
      <c r="E8" s="230" t="s">
        <v>92</v>
      </c>
      <c r="F8" s="232">
        <f>SUM(F9:F29)</f>
        <v>1752000000</v>
      </c>
      <c r="G8" s="232">
        <f>SUM(G9:G36)</f>
        <v>945000000</v>
      </c>
      <c r="H8" s="232">
        <f>SUM(H9:H29)</f>
        <v>1037000000</v>
      </c>
      <c r="I8" s="233"/>
      <c r="J8" s="234"/>
      <c r="K8" s="235"/>
      <c r="L8" s="236"/>
    </row>
    <row r="9" spans="1:15" s="32" customFormat="1" ht="59.25" customHeight="1" x14ac:dyDescent="0.25">
      <c r="A9" s="229" t="s">
        <v>93</v>
      </c>
      <c r="B9" s="230" t="s">
        <v>94</v>
      </c>
      <c r="C9" s="230" t="s">
        <v>66</v>
      </c>
      <c r="D9" s="231">
        <v>1</v>
      </c>
      <c r="E9" s="237"/>
      <c r="F9" s="232">
        <v>255000000</v>
      </c>
      <c r="G9" s="238">
        <v>255000000</v>
      </c>
      <c r="H9" s="238">
        <f>F9-G9</f>
        <v>0</v>
      </c>
      <c r="I9" s="239"/>
      <c r="J9" s="240"/>
      <c r="K9" s="241"/>
      <c r="L9" s="236"/>
    </row>
    <row r="10" spans="1:15" s="23" customFormat="1" ht="54" customHeight="1" x14ac:dyDescent="0.25">
      <c r="A10" s="373"/>
      <c r="B10" s="242" t="s">
        <v>95</v>
      </c>
      <c r="C10" s="242" t="s">
        <v>96</v>
      </c>
      <c r="D10" s="243" t="s">
        <v>97</v>
      </c>
      <c r="E10" s="242"/>
      <c r="F10" s="244"/>
      <c r="G10" s="244"/>
      <c r="H10" s="244"/>
      <c r="I10" s="245"/>
      <c r="J10" s="246"/>
      <c r="K10" s="247"/>
      <c r="L10" s="248"/>
    </row>
    <row r="11" spans="1:15" s="23" customFormat="1" ht="15" customHeight="1" x14ac:dyDescent="0.25">
      <c r="A11" s="374"/>
      <c r="B11" s="242" t="s">
        <v>98</v>
      </c>
      <c r="C11" s="242" t="s">
        <v>99</v>
      </c>
      <c r="D11" s="243" t="s">
        <v>100</v>
      </c>
      <c r="E11" s="242"/>
      <c r="F11" s="244"/>
      <c r="G11" s="244"/>
      <c r="H11" s="244"/>
      <c r="I11" s="245"/>
      <c r="J11" s="246"/>
      <c r="K11" s="247"/>
      <c r="L11" s="248"/>
    </row>
    <row r="12" spans="1:15" s="23" customFormat="1" ht="50.25" customHeight="1" x14ac:dyDescent="0.25">
      <c r="A12" s="374"/>
      <c r="B12" s="242" t="s">
        <v>101</v>
      </c>
      <c r="C12" s="242" t="s">
        <v>66</v>
      </c>
      <c r="D12" s="243">
        <v>1</v>
      </c>
      <c r="E12" s="242"/>
      <c r="F12" s="244"/>
      <c r="G12" s="244"/>
      <c r="H12" s="244"/>
      <c r="I12" s="245"/>
      <c r="J12" s="246"/>
      <c r="K12" s="247"/>
      <c r="L12" s="248"/>
    </row>
    <row r="13" spans="1:15" s="23" customFormat="1" ht="42.75" customHeight="1" x14ac:dyDescent="0.25">
      <c r="A13" s="374"/>
      <c r="B13" s="242" t="s">
        <v>102</v>
      </c>
      <c r="C13" s="242" t="s">
        <v>103</v>
      </c>
      <c r="D13" s="243" t="s">
        <v>0</v>
      </c>
      <c r="E13" s="242"/>
      <c r="F13" s="244"/>
      <c r="G13" s="244"/>
      <c r="H13" s="244"/>
      <c r="I13" s="245"/>
      <c r="J13" s="246"/>
      <c r="K13" s="247"/>
      <c r="L13" s="248"/>
    </row>
    <row r="14" spans="1:15" s="23" customFormat="1" ht="15" customHeight="1" x14ac:dyDescent="0.25">
      <c r="A14" s="375"/>
      <c r="B14" s="242" t="s">
        <v>104</v>
      </c>
      <c r="C14" s="242" t="s">
        <v>105</v>
      </c>
      <c r="D14" s="243"/>
      <c r="E14" s="242"/>
      <c r="F14" s="244"/>
      <c r="G14" s="244"/>
      <c r="H14" s="244"/>
      <c r="I14" s="245"/>
      <c r="J14" s="246"/>
      <c r="K14" s="247"/>
      <c r="L14" s="248"/>
    </row>
    <row r="15" spans="1:15" s="23" customFormat="1" ht="81.75" customHeight="1" x14ac:dyDescent="0.25">
      <c r="A15" s="249"/>
      <c r="B15" s="242" t="s">
        <v>106</v>
      </c>
      <c r="C15" s="242"/>
      <c r="D15" s="243"/>
      <c r="E15" s="242"/>
      <c r="F15" s="244"/>
      <c r="G15" s="244"/>
      <c r="H15" s="244"/>
      <c r="I15" s="245"/>
      <c r="J15" s="246"/>
      <c r="K15" s="247"/>
      <c r="L15" s="248"/>
    </row>
    <row r="16" spans="1:15" s="32" customFormat="1" ht="97.5" customHeight="1" x14ac:dyDescent="0.25">
      <c r="A16" s="229" t="s">
        <v>107</v>
      </c>
      <c r="B16" s="230" t="s">
        <v>108</v>
      </c>
      <c r="C16" s="230" t="s">
        <v>62</v>
      </c>
      <c r="D16" s="231" t="s">
        <v>63</v>
      </c>
      <c r="E16" s="237"/>
      <c r="F16" s="232">
        <v>860000000</v>
      </c>
      <c r="G16" s="238">
        <v>260000000</v>
      </c>
      <c r="H16" s="238">
        <f>F16-G16</f>
        <v>600000000</v>
      </c>
      <c r="I16" s="239"/>
      <c r="J16" s="240"/>
      <c r="K16" s="241"/>
      <c r="L16" s="236" t="s">
        <v>456</v>
      </c>
      <c r="O16" s="56">
        <f>G16+G52+G59+G117+G132</f>
        <v>2180000000</v>
      </c>
    </row>
    <row r="17" spans="1:12" s="23" customFormat="1" ht="57.75" customHeight="1" x14ac:dyDescent="0.25">
      <c r="A17" s="373"/>
      <c r="B17" s="242" t="s">
        <v>95</v>
      </c>
      <c r="C17" s="242" t="s">
        <v>96</v>
      </c>
      <c r="D17" s="243" t="s">
        <v>97</v>
      </c>
      <c r="E17" s="242"/>
      <c r="F17" s="244"/>
      <c r="G17" s="244"/>
      <c r="H17" s="244"/>
      <c r="I17" s="245"/>
      <c r="J17" s="246"/>
      <c r="K17" s="247"/>
      <c r="L17" s="248"/>
    </row>
    <row r="18" spans="1:12" s="23" customFormat="1" ht="15" customHeight="1" x14ac:dyDescent="0.25">
      <c r="A18" s="374"/>
      <c r="B18" s="242" t="s">
        <v>98</v>
      </c>
      <c r="C18" s="242" t="s">
        <v>99</v>
      </c>
      <c r="D18" s="243" t="s">
        <v>100</v>
      </c>
      <c r="E18" s="242"/>
      <c r="F18" s="244"/>
      <c r="G18" s="244"/>
      <c r="H18" s="244"/>
      <c r="I18" s="245"/>
      <c r="J18" s="246"/>
      <c r="K18" s="247"/>
      <c r="L18" s="248"/>
    </row>
    <row r="19" spans="1:12" s="23" customFormat="1" ht="92.25" customHeight="1" x14ac:dyDescent="0.25">
      <c r="A19" s="374"/>
      <c r="B19" s="242" t="s">
        <v>101</v>
      </c>
      <c r="C19" s="242" t="s">
        <v>62</v>
      </c>
      <c r="D19" s="243" t="s">
        <v>63</v>
      </c>
      <c r="E19" s="242"/>
      <c r="F19" s="244"/>
      <c r="G19" s="244"/>
      <c r="H19" s="244"/>
      <c r="I19" s="245"/>
      <c r="J19" s="246"/>
      <c r="K19" s="247"/>
      <c r="L19" s="248"/>
    </row>
    <row r="20" spans="1:12" s="23" customFormat="1" ht="39" customHeight="1" x14ac:dyDescent="0.25">
      <c r="A20" s="374"/>
      <c r="B20" s="242" t="s">
        <v>102</v>
      </c>
      <c r="C20" s="242" t="s">
        <v>110</v>
      </c>
      <c r="D20" s="250">
        <v>1</v>
      </c>
      <c r="E20" s="251"/>
      <c r="F20" s="244"/>
      <c r="G20" s="244"/>
      <c r="H20" s="244"/>
      <c r="I20" s="245"/>
      <c r="J20" s="246"/>
      <c r="K20" s="247"/>
      <c r="L20" s="248"/>
    </row>
    <row r="21" spans="1:12" s="23" customFormat="1" ht="28.5" customHeight="1" x14ac:dyDescent="0.25">
      <c r="A21" s="375"/>
      <c r="B21" s="242" t="s">
        <v>104</v>
      </c>
      <c r="C21" s="242" t="s">
        <v>111</v>
      </c>
      <c r="D21" s="243"/>
      <c r="E21" s="242"/>
      <c r="F21" s="244"/>
      <c r="G21" s="244"/>
      <c r="H21" s="244"/>
      <c r="I21" s="245"/>
      <c r="J21" s="246"/>
      <c r="K21" s="247"/>
      <c r="L21" s="248"/>
    </row>
    <row r="22" spans="1:12" s="23" customFormat="1" ht="88.5" customHeight="1" x14ac:dyDescent="0.25">
      <c r="A22" s="249"/>
      <c r="B22" s="242" t="s">
        <v>112</v>
      </c>
      <c r="C22" s="242"/>
      <c r="D22" s="243"/>
      <c r="E22" s="242"/>
      <c r="F22" s="244"/>
      <c r="G22" s="244"/>
      <c r="H22" s="244"/>
      <c r="I22" s="245"/>
      <c r="J22" s="246"/>
      <c r="K22" s="247"/>
      <c r="L22" s="248"/>
    </row>
    <row r="23" spans="1:12" s="32" customFormat="1" ht="94.5" customHeight="1" x14ac:dyDescent="0.25">
      <c r="A23" s="229" t="s">
        <v>113</v>
      </c>
      <c r="B23" s="230" t="s">
        <v>114</v>
      </c>
      <c r="C23" s="230" t="s">
        <v>64</v>
      </c>
      <c r="D23" s="231" t="s">
        <v>65</v>
      </c>
      <c r="E23" s="237"/>
      <c r="F23" s="232">
        <v>637000000</v>
      </c>
      <c r="G23" s="238">
        <v>200000000</v>
      </c>
      <c r="H23" s="238">
        <f>F23-G23</f>
        <v>437000000</v>
      </c>
      <c r="I23" s="239"/>
      <c r="J23" s="240"/>
      <c r="K23" s="241"/>
      <c r="L23" s="236"/>
    </row>
    <row r="24" spans="1:12" s="23" customFormat="1" ht="56.25" customHeight="1" x14ac:dyDescent="0.25">
      <c r="A24" s="373"/>
      <c r="B24" s="242" t="s">
        <v>95</v>
      </c>
      <c r="C24" s="242" t="s">
        <v>96</v>
      </c>
      <c r="D24" s="243" t="s">
        <v>97</v>
      </c>
      <c r="E24" s="242"/>
      <c r="F24" s="244"/>
      <c r="G24" s="244"/>
      <c r="H24" s="244"/>
      <c r="I24" s="245"/>
      <c r="J24" s="246"/>
      <c r="K24" s="247"/>
      <c r="L24" s="248"/>
    </row>
    <row r="25" spans="1:12" s="23" customFormat="1" ht="15" customHeight="1" x14ac:dyDescent="0.25">
      <c r="A25" s="374"/>
      <c r="B25" s="242" t="s">
        <v>98</v>
      </c>
      <c r="C25" s="242" t="s">
        <v>99</v>
      </c>
      <c r="D25" s="243" t="s">
        <v>100</v>
      </c>
      <c r="E25" s="242"/>
      <c r="F25" s="244"/>
      <c r="G25" s="244"/>
      <c r="H25" s="244"/>
      <c r="I25" s="245"/>
      <c r="J25" s="246"/>
      <c r="K25" s="247"/>
      <c r="L25" s="248"/>
    </row>
    <row r="26" spans="1:12" s="23" customFormat="1" ht="96.75" customHeight="1" x14ac:dyDescent="0.25">
      <c r="A26" s="374"/>
      <c r="B26" s="242" t="s">
        <v>101</v>
      </c>
      <c r="C26" s="242" t="s">
        <v>64</v>
      </c>
      <c r="D26" s="243" t="s">
        <v>65</v>
      </c>
      <c r="E26" s="242"/>
      <c r="F26" s="244"/>
      <c r="G26" s="244"/>
      <c r="H26" s="244"/>
      <c r="I26" s="245"/>
      <c r="J26" s="246"/>
      <c r="K26" s="247"/>
      <c r="L26" s="248"/>
    </row>
    <row r="27" spans="1:12" s="23" customFormat="1" ht="43.5" customHeight="1" x14ac:dyDescent="0.25">
      <c r="A27" s="374"/>
      <c r="B27" s="242" t="s">
        <v>102</v>
      </c>
      <c r="C27" s="242" t="s">
        <v>115</v>
      </c>
      <c r="D27" s="250">
        <v>1</v>
      </c>
      <c r="E27" s="251"/>
      <c r="F27" s="244"/>
      <c r="G27" s="244"/>
      <c r="H27" s="244"/>
      <c r="I27" s="245"/>
      <c r="J27" s="246"/>
      <c r="K27" s="247"/>
      <c r="L27" s="248"/>
    </row>
    <row r="28" spans="1:12" s="23" customFormat="1" ht="15" customHeight="1" x14ac:dyDescent="0.25">
      <c r="A28" s="375"/>
      <c r="B28" s="242" t="s">
        <v>104</v>
      </c>
      <c r="C28" s="242" t="s">
        <v>116</v>
      </c>
      <c r="D28" s="243"/>
      <c r="E28" s="242"/>
      <c r="F28" s="244"/>
      <c r="G28" s="244"/>
      <c r="H28" s="244"/>
      <c r="I28" s="245"/>
      <c r="J28" s="246"/>
      <c r="K28" s="247"/>
      <c r="L28" s="248"/>
    </row>
    <row r="29" spans="1:12" s="23" customFormat="1" ht="84" customHeight="1" x14ac:dyDescent="0.25">
      <c r="A29" s="249"/>
      <c r="B29" s="242" t="s">
        <v>112</v>
      </c>
      <c r="C29" s="242"/>
      <c r="D29" s="243"/>
      <c r="E29" s="242"/>
      <c r="F29" s="244"/>
      <c r="G29" s="244"/>
      <c r="H29" s="244"/>
      <c r="I29" s="245"/>
      <c r="J29" s="246"/>
      <c r="K29" s="247"/>
      <c r="L29" s="248"/>
    </row>
    <row r="30" spans="1:12" s="32" customFormat="1" ht="72.75" customHeight="1" x14ac:dyDescent="0.25">
      <c r="A30" s="229" t="s">
        <v>117</v>
      </c>
      <c r="B30" s="230" t="s">
        <v>118</v>
      </c>
      <c r="C30" s="230" t="s">
        <v>61</v>
      </c>
      <c r="D30" s="231">
        <v>1</v>
      </c>
      <c r="E30" s="237"/>
      <c r="F30" s="232">
        <v>255000000</v>
      </c>
      <c r="G30" s="238">
        <v>230000000</v>
      </c>
      <c r="H30" s="238">
        <f>F30-G30</f>
        <v>25000000</v>
      </c>
      <c r="I30" s="239"/>
      <c r="J30" s="240"/>
      <c r="K30" s="241"/>
      <c r="L30" s="236"/>
    </row>
    <row r="31" spans="1:12" s="23" customFormat="1" ht="27" customHeight="1" x14ac:dyDescent="0.25">
      <c r="A31" s="373"/>
      <c r="B31" s="242" t="s">
        <v>95</v>
      </c>
      <c r="C31" s="242" t="s">
        <v>96</v>
      </c>
      <c r="D31" s="243" t="s">
        <v>97</v>
      </c>
      <c r="E31" s="242"/>
      <c r="F31" s="244"/>
      <c r="G31" s="244"/>
      <c r="H31" s="244"/>
      <c r="I31" s="245"/>
      <c r="J31" s="246"/>
      <c r="K31" s="247"/>
      <c r="L31" s="248"/>
    </row>
    <row r="32" spans="1:12" s="23" customFormat="1" ht="15" customHeight="1" x14ac:dyDescent="0.25">
      <c r="A32" s="374"/>
      <c r="B32" s="242" t="s">
        <v>98</v>
      </c>
      <c r="C32" s="242" t="s">
        <v>99</v>
      </c>
      <c r="D32" s="243" t="s">
        <v>100</v>
      </c>
      <c r="E32" s="242"/>
      <c r="F32" s="244"/>
      <c r="G32" s="244"/>
      <c r="H32" s="244"/>
      <c r="I32" s="245"/>
      <c r="J32" s="246"/>
      <c r="K32" s="247"/>
      <c r="L32" s="248"/>
    </row>
    <row r="33" spans="1:14" s="23" customFormat="1" ht="60" customHeight="1" x14ac:dyDescent="0.25">
      <c r="A33" s="374"/>
      <c r="B33" s="242" t="s">
        <v>101</v>
      </c>
      <c r="C33" s="242" t="s">
        <v>61</v>
      </c>
      <c r="D33" s="243">
        <v>1</v>
      </c>
      <c r="E33" s="242"/>
      <c r="F33" s="244"/>
      <c r="G33" s="244"/>
      <c r="H33" s="244"/>
      <c r="I33" s="245"/>
      <c r="J33" s="246"/>
      <c r="K33" s="247"/>
      <c r="L33" s="248"/>
    </row>
    <row r="34" spans="1:14" s="23" customFormat="1" ht="40.5" customHeight="1" x14ac:dyDescent="0.25">
      <c r="A34" s="374"/>
      <c r="B34" s="242" t="s">
        <v>102</v>
      </c>
      <c r="C34" s="242" t="s">
        <v>119</v>
      </c>
      <c r="D34" s="250">
        <v>1</v>
      </c>
      <c r="E34" s="251"/>
      <c r="F34" s="244"/>
      <c r="G34" s="244"/>
      <c r="H34" s="244"/>
      <c r="I34" s="245"/>
      <c r="J34" s="246"/>
      <c r="K34" s="247"/>
      <c r="L34" s="248"/>
    </row>
    <row r="35" spans="1:14" s="23" customFormat="1" ht="18" customHeight="1" x14ac:dyDescent="0.25">
      <c r="A35" s="375"/>
      <c r="B35" s="242" t="s">
        <v>104</v>
      </c>
      <c r="C35" s="242" t="s">
        <v>105</v>
      </c>
      <c r="D35" s="243"/>
      <c r="E35" s="242"/>
      <c r="F35" s="244"/>
      <c r="G35" s="244"/>
      <c r="H35" s="244"/>
      <c r="I35" s="245"/>
      <c r="J35" s="246"/>
      <c r="K35" s="247"/>
      <c r="L35" s="248"/>
    </row>
    <row r="36" spans="1:14" s="23" customFormat="1" ht="82.5" customHeight="1" x14ac:dyDescent="0.25">
      <c r="A36" s="249"/>
      <c r="B36" s="242" t="s">
        <v>106</v>
      </c>
      <c r="C36" s="242"/>
      <c r="D36" s="243"/>
      <c r="E36" s="242"/>
      <c r="F36" s="244"/>
      <c r="G36" s="244"/>
      <c r="H36" s="244"/>
      <c r="I36" s="245"/>
      <c r="J36" s="246"/>
      <c r="K36" s="247"/>
      <c r="L36" s="248"/>
    </row>
    <row r="37" spans="1:14" s="32" customFormat="1" ht="37.5" customHeight="1" x14ac:dyDescent="0.25">
      <c r="A37" s="229">
        <v>1.7</v>
      </c>
      <c r="B37" s="230" t="s">
        <v>67</v>
      </c>
      <c r="C37" s="230" t="s">
        <v>1</v>
      </c>
      <c r="D37" s="231">
        <v>54</v>
      </c>
      <c r="E37" s="230" t="s">
        <v>92</v>
      </c>
      <c r="F37" s="232">
        <f>SUM(F38:F86)</f>
        <v>5844000000</v>
      </c>
      <c r="G37" s="232">
        <f>SUM(G38:G86)</f>
        <v>3464179567</v>
      </c>
      <c r="H37" s="232">
        <f>SUM(H38:H86)</f>
        <v>2379820433</v>
      </c>
      <c r="I37" s="233"/>
      <c r="J37" s="234"/>
      <c r="K37" s="235"/>
      <c r="L37" s="236"/>
    </row>
    <row r="38" spans="1:14" s="32" customFormat="1" ht="57.75" customHeight="1" x14ac:dyDescent="0.25">
      <c r="A38" s="229" t="s">
        <v>120</v>
      </c>
      <c r="B38" s="230" t="s">
        <v>121</v>
      </c>
      <c r="C38" s="230" t="s">
        <v>72</v>
      </c>
      <c r="D38" s="231">
        <v>10</v>
      </c>
      <c r="E38" s="237"/>
      <c r="F38" s="232">
        <v>1360000000</v>
      </c>
      <c r="G38" s="238">
        <v>500000000</v>
      </c>
      <c r="H38" s="238">
        <f>F38-G38</f>
        <v>860000000</v>
      </c>
      <c r="I38" s="239"/>
      <c r="J38" s="240"/>
      <c r="K38" s="241"/>
      <c r="L38" s="236"/>
    </row>
    <row r="39" spans="1:14" s="23" customFormat="1" ht="29.25" customHeight="1" x14ac:dyDescent="0.25">
      <c r="A39" s="373"/>
      <c r="B39" s="242" t="s">
        <v>95</v>
      </c>
      <c r="C39" s="242" t="s">
        <v>122</v>
      </c>
      <c r="D39" s="243" t="s">
        <v>97</v>
      </c>
      <c r="E39" s="242"/>
      <c r="F39" s="244"/>
      <c r="G39" s="244"/>
      <c r="H39" s="244"/>
      <c r="I39" s="245"/>
      <c r="J39" s="246"/>
      <c r="K39" s="247"/>
      <c r="L39" s="248"/>
    </row>
    <row r="40" spans="1:14" s="23" customFormat="1" ht="15" customHeight="1" x14ac:dyDescent="0.25">
      <c r="A40" s="374"/>
      <c r="B40" s="242" t="s">
        <v>98</v>
      </c>
      <c r="C40" s="242" t="s">
        <v>99</v>
      </c>
      <c r="D40" s="243" t="s">
        <v>100</v>
      </c>
      <c r="E40" s="242"/>
      <c r="F40" s="244"/>
      <c r="G40" s="244"/>
      <c r="H40" s="244"/>
      <c r="I40" s="245"/>
      <c r="J40" s="246"/>
      <c r="K40" s="247"/>
      <c r="L40" s="248"/>
    </row>
    <row r="41" spans="1:14" s="23" customFormat="1" ht="44.25" customHeight="1" x14ac:dyDescent="0.25">
      <c r="A41" s="374"/>
      <c r="B41" s="242" t="s">
        <v>101</v>
      </c>
      <c r="C41" s="242" t="s">
        <v>72</v>
      </c>
      <c r="D41" s="243">
        <v>10</v>
      </c>
      <c r="E41" s="242"/>
      <c r="F41" s="244"/>
      <c r="G41" s="244"/>
      <c r="H41" s="244"/>
      <c r="I41" s="245"/>
      <c r="J41" s="246"/>
      <c r="K41" s="247"/>
      <c r="L41" s="248"/>
    </row>
    <row r="42" spans="1:14" s="23" customFormat="1" ht="27.75" customHeight="1" x14ac:dyDescent="0.25">
      <c r="A42" s="374"/>
      <c r="B42" s="242" t="s">
        <v>102</v>
      </c>
      <c r="C42" s="242" t="s">
        <v>123</v>
      </c>
      <c r="D42" s="250">
        <v>1</v>
      </c>
      <c r="E42" s="251"/>
      <c r="F42" s="244"/>
      <c r="G42" s="244"/>
      <c r="H42" s="244"/>
      <c r="I42" s="245"/>
      <c r="J42" s="246"/>
      <c r="K42" s="247"/>
      <c r="L42" s="248"/>
    </row>
    <row r="43" spans="1:14" s="23" customFormat="1" ht="15.75" customHeight="1" x14ac:dyDescent="0.25">
      <c r="A43" s="375"/>
      <c r="B43" s="242" t="s">
        <v>104</v>
      </c>
      <c r="C43" s="242" t="s">
        <v>105</v>
      </c>
      <c r="D43" s="243"/>
      <c r="E43" s="242"/>
      <c r="F43" s="244"/>
      <c r="G43" s="244"/>
      <c r="H43" s="244"/>
      <c r="I43" s="245"/>
      <c r="J43" s="246"/>
      <c r="K43" s="247"/>
      <c r="L43" s="248"/>
    </row>
    <row r="44" spans="1:14" s="23" customFormat="1" ht="63.75" customHeight="1" x14ac:dyDescent="0.25">
      <c r="A44" s="249"/>
      <c r="B44" s="242" t="s">
        <v>124</v>
      </c>
      <c r="C44" s="242"/>
      <c r="D44" s="243"/>
      <c r="E44" s="242"/>
      <c r="F44" s="244"/>
      <c r="G44" s="244"/>
      <c r="H44" s="244"/>
      <c r="I44" s="245"/>
      <c r="J44" s="246"/>
      <c r="K44" s="247"/>
      <c r="L44" s="248"/>
    </row>
    <row r="45" spans="1:14" s="32" customFormat="1" ht="33.75" customHeight="1" x14ac:dyDescent="0.25">
      <c r="A45" s="229" t="s">
        <v>125</v>
      </c>
      <c r="B45" s="230" t="s">
        <v>126</v>
      </c>
      <c r="C45" s="230" t="s">
        <v>68</v>
      </c>
      <c r="D45" s="231">
        <v>60</v>
      </c>
      <c r="E45" s="237"/>
      <c r="F45" s="232">
        <v>1633000000</v>
      </c>
      <c r="G45" s="238">
        <v>1200000000</v>
      </c>
      <c r="H45" s="238">
        <f>F45-G45</f>
        <v>433000000</v>
      </c>
      <c r="I45" s="239"/>
      <c r="J45" s="240"/>
      <c r="K45" s="241"/>
      <c r="L45" s="236"/>
      <c r="N45" s="56"/>
    </row>
    <row r="46" spans="1:14" s="23" customFormat="1" ht="15" customHeight="1" x14ac:dyDescent="0.25">
      <c r="A46" s="373"/>
      <c r="B46" s="242" t="s">
        <v>95</v>
      </c>
      <c r="C46" s="242" t="s">
        <v>122</v>
      </c>
      <c r="D46" s="243" t="s">
        <v>97</v>
      </c>
      <c r="E46" s="242"/>
      <c r="F46" s="244"/>
      <c r="G46" s="244"/>
      <c r="H46" s="244"/>
      <c r="I46" s="245"/>
      <c r="J46" s="246"/>
      <c r="K46" s="247"/>
      <c r="L46" s="248"/>
    </row>
    <row r="47" spans="1:14" s="23" customFormat="1" ht="15" customHeight="1" x14ac:dyDescent="0.25">
      <c r="A47" s="374"/>
      <c r="B47" s="242" t="s">
        <v>98</v>
      </c>
      <c r="C47" s="242" t="s">
        <v>99</v>
      </c>
      <c r="D47" s="243" t="s">
        <v>100</v>
      </c>
      <c r="E47" s="242"/>
      <c r="F47" s="244"/>
      <c r="G47" s="244"/>
      <c r="H47" s="244"/>
      <c r="I47" s="245"/>
      <c r="J47" s="246"/>
      <c r="K47" s="247"/>
      <c r="L47" s="248"/>
    </row>
    <row r="48" spans="1:14" s="23" customFormat="1" ht="26.25" customHeight="1" x14ac:dyDescent="0.25">
      <c r="A48" s="374"/>
      <c r="B48" s="242" t="s">
        <v>101</v>
      </c>
      <c r="C48" s="242" t="s">
        <v>68</v>
      </c>
      <c r="D48" s="243">
        <v>60</v>
      </c>
      <c r="E48" s="242"/>
      <c r="F48" s="244"/>
      <c r="G48" s="244"/>
      <c r="H48" s="244"/>
      <c r="I48" s="245"/>
      <c r="J48" s="246"/>
      <c r="K48" s="247"/>
      <c r="L48" s="248"/>
    </row>
    <row r="49" spans="1:14" s="23" customFormat="1" ht="24" customHeight="1" x14ac:dyDescent="0.25">
      <c r="A49" s="374"/>
      <c r="B49" s="242" t="s">
        <v>102</v>
      </c>
      <c r="C49" s="242" t="s">
        <v>127</v>
      </c>
      <c r="D49" s="250">
        <v>1</v>
      </c>
      <c r="E49" s="251"/>
      <c r="F49" s="244"/>
      <c r="G49" s="244"/>
      <c r="H49" s="244"/>
      <c r="I49" s="245"/>
      <c r="J49" s="246"/>
      <c r="K49" s="247"/>
      <c r="L49" s="248"/>
    </row>
    <row r="50" spans="1:14" s="23" customFormat="1" ht="15" customHeight="1" x14ac:dyDescent="0.25">
      <c r="A50" s="375"/>
      <c r="B50" s="242" t="s">
        <v>104</v>
      </c>
      <c r="C50" s="242" t="s">
        <v>128</v>
      </c>
      <c r="D50" s="243"/>
      <c r="E50" s="242"/>
      <c r="F50" s="244"/>
      <c r="G50" s="244"/>
      <c r="H50" s="244"/>
      <c r="I50" s="245"/>
      <c r="J50" s="246"/>
      <c r="K50" s="247"/>
      <c r="L50" s="248"/>
    </row>
    <row r="51" spans="1:14" s="23" customFormat="1" ht="15" customHeight="1" x14ac:dyDescent="0.25">
      <c r="A51" s="249"/>
      <c r="B51" s="242" t="s">
        <v>124</v>
      </c>
      <c r="C51" s="242"/>
      <c r="D51" s="243"/>
      <c r="E51" s="242"/>
      <c r="F51" s="244"/>
      <c r="G51" s="244"/>
      <c r="H51" s="244"/>
      <c r="I51" s="245"/>
      <c r="J51" s="246"/>
      <c r="K51" s="247"/>
      <c r="L51" s="248"/>
    </row>
    <row r="52" spans="1:14" s="32" customFormat="1" ht="30.75" customHeight="1" x14ac:dyDescent="0.25">
      <c r="A52" s="229" t="s">
        <v>129</v>
      </c>
      <c r="B52" s="230" t="s">
        <v>130</v>
      </c>
      <c r="C52" s="230" t="s">
        <v>21</v>
      </c>
      <c r="D52" s="231">
        <v>450</v>
      </c>
      <c r="E52" s="237"/>
      <c r="F52" s="232">
        <v>765000000</v>
      </c>
      <c r="G52" s="238">
        <v>780000000</v>
      </c>
      <c r="H52" s="238">
        <f>F52-G52</f>
        <v>-15000000</v>
      </c>
      <c r="I52" s="239"/>
      <c r="J52" s="240"/>
      <c r="K52" s="241"/>
      <c r="L52" s="252" t="s">
        <v>457</v>
      </c>
    </row>
    <row r="53" spans="1:14" s="23" customFormat="1" ht="29.25" customHeight="1" x14ac:dyDescent="0.25">
      <c r="A53" s="373"/>
      <c r="B53" s="242" t="s">
        <v>95</v>
      </c>
      <c r="C53" s="242" t="s">
        <v>122</v>
      </c>
      <c r="D53" s="243" t="s">
        <v>97</v>
      </c>
      <c r="E53" s="242"/>
      <c r="F53" s="244"/>
      <c r="G53" s="244"/>
      <c r="H53" s="244"/>
      <c r="I53" s="245"/>
      <c r="J53" s="246"/>
      <c r="K53" s="247"/>
      <c r="L53" s="248"/>
    </row>
    <row r="54" spans="1:14" s="23" customFormat="1" ht="15" customHeight="1" x14ac:dyDescent="0.25">
      <c r="A54" s="374"/>
      <c r="B54" s="242" t="s">
        <v>98</v>
      </c>
      <c r="C54" s="242" t="s">
        <v>99</v>
      </c>
      <c r="D54" s="243" t="s">
        <v>100</v>
      </c>
      <c r="E54" s="242"/>
      <c r="F54" s="244"/>
      <c r="G54" s="244"/>
      <c r="H54" s="244"/>
      <c r="I54" s="245"/>
      <c r="J54" s="246"/>
      <c r="K54" s="247"/>
      <c r="L54" s="248"/>
    </row>
    <row r="55" spans="1:14" s="23" customFormat="1" ht="30" customHeight="1" x14ac:dyDescent="0.25">
      <c r="A55" s="374"/>
      <c r="B55" s="242" t="s">
        <v>101</v>
      </c>
      <c r="C55" s="242" t="s">
        <v>21</v>
      </c>
      <c r="D55" s="243">
        <v>450</v>
      </c>
      <c r="E55" s="242"/>
      <c r="F55" s="244"/>
      <c r="G55" s="244"/>
      <c r="H55" s="244"/>
      <c r="I55" s="245"/>
      <c r="J55" s="246"/>
      <c r="K55" s="247"/>
      <c r="L55" s="248"/>
    </row>
    <row r="56" spans="1:14" s="23" customFormat="1" ht="36.75" customHeight="1" x14ac:dyDescent="0.25">
      <c r="A56" s="374"/>
      <c r="B56" s="242" t="s">
        <v>102</v>
      </c>
      <c r="C56" s="242" t="s">
        <v>132</v>
      </c>
      <c r="D56" s="243" t="s">
        <v>133</v>
      </c>
      <c r="E56" s="242"/>
      <c r="F56" s="244"/>
      <c r="G56" s="244"/>
      <c r="H56" s="244"/>
      <c r="I56" s="245"/>
      <c r="J56" s="246"/>
      <c r="K56" s="247"/>
      <c r="L56" s="248"/>
    </row>
    <row r="57" spans="1:14" s="23" customFormat="1" ht="28.5" customHeight="1" x14ac:dyDescent="0.25">
      <c r="A57" s="375"/>
      <c r="B57" s="242" t="s">
        <v>104</v>
      </c>
      <c r="C57" s="242" t="s">
        <v>134</v>
      </c>
      <c r="D57" s="243"/>
      <c r="E57" s="242"/>
      <c r="F57" s="244"/>
      <c r="G57" s="244"/>
      <c r="H57" s="244"/>
      <c r="I57" s="245"/>
      <c r="J57" s="246"/>
      <c r="K57" s="247"/>
      <c r="L57" s="248"/>
    </row>
    <row r="58" spans="1:14" s="23" customFormat="1" ht="72" customHeight="1" x14ac:dyDescent="0.25">
      <c r="A58" s="249"/>
      <c r="B58" s="242" t="s">
        <v>124</v>
      </c>
      <c r="C58" s="242"/>
      <c r="D58" s="243"/>
      <c r="E58" s="242"/>
      <c r="F58" s="244"/>
      <c r="G58" s="244"/>
      <c r="H58" s="244"/>
      <c r="I58" s="245"/>
      <c r="J58" s="246"/>
      <c r="K58" s="247"/>
      <c r="L58" s="248"/>
    </row>
    <row r="59" spans="1:14" s="32" customFormat="1" ht="60" customHeight="1" x14ac:dyDescent="0.25">
      <c r="A59" s="229" t="s">
        <v>135</v>
      </c>
      <c r="B59" s="230" t="s">
        <v>136</v>
      </c>
      <c r="C59" s="230" t="s">
        <v>69</v>
      </c>
      <c r="D59" s="231">
        <v>20</v>
      </c>
      <c r="E59" s="237"/>
      <c r="F59" s="232">
        <v>388000000</v>
      </c>
      <c r="G59" s="238">
        <f>260000000+100000000</f>
        <v>360000000</v>
      </c>
      <c r="H59" s="238">
        <f>F59-G59</f>
        <v>28000000</v>
      </c>
      <c r="I59" s="239"/>
      <c r="J59" s="240"/>
      <c r="K59" s="241"/>
      <c r="L59" s="252" t="s">
        <v>458</v>
      </c>
      <c r="N59" s="32" t="s">
        <v>459</v>
      </c>
    </row>
    <row r="60" spans="1:14" s="23" customFormat="1" ht="30" customHeight="1" x14ac:dyDescent="0.25">
      <c r="A60" s="373"/>
      <c r="B60" s="242" t="s">
        <v>95</v>
      </c>
      <c r="C60" s="242" t="s">
        <v>122</v>
      </c>
      <c r="D60" s="243" t="s">
        <v>97</v>
      </c>
      <c r="E60" s="242"/>
      <c r="F60" s="244"/>
      <c r="G60" s="244"/>
      <c r="H60" s="244"/>
      <c r="I60" s="245"/>
      <c r="J60" s="246"/>
      <c r="K60" s="247"/>
      <c r="L60" s="248"/>
    </row>
    <row r="61" spans="1:14" s="23" customFormat="1" ht="15" customHeight="1" x14ac:dyDescent="0.25">
      <c r="A61" s="374"/>
      <c r="B61" s="242" t="s">
        <v>98</v>
      </c>
      <c r="C61" s="242" t="s">
        <v>99</v>
      </c>
      <c r="D61" s="243" t="s">
        <v>100</v>
      </c>
      <c r="E61" s="242"/>
      <c r="F61" s="244"/>
      <c r="G61" s="244"/>
      <c r="H61" s="244"/>
      <c r="I61" s="245"/>
      <c r="J61" s="246"/>
      <c r="K61" s="247"/>
      <c r="L61" s="248"/>
    </row>
    <row r="62" spans="1:14" s="23" customFormat="1" ht="42.75" customHeight="1" x14ac:dyDescent="0.25">
      <c r="A62" s="374"/>
      <c r="B62" s="242" t="s">
        <v>101</v>
      </c>
      <c r="C62" s="242" t="s">
        <v>69</v>
      </c>
      <c r="D62" s="243">
        <v>20</v>
      </c>
      <c r="E62" s="242"/>
      <c r="F62" s="244"/>
      <c r="G62" s="244"/>
      <c r="H62" s="244"/>
      <c r="I62" s="245"/>
      <c r="J62" s="246"/>
      <c r="K62" s="247"/>
      <c r="L62" s="248"/>
    </row>
    <row r="63" spans="1:14" s="23" customFormat="1" ht="27" customHeight="1" x14ac:dyDescent="0.25">
      <c r="A63" s="374"/>
      <c r="B63" s="242" t="s">
        <v>102</v>
      </c>
      <c r="C63" s="242" t="s">
        <v>138</v>
      </c>
      <c r="D63" s="250">
        <v>1</v>
      </c>
      <c r="E63" s="251"/>
      <c r="F63" s="244"/>
      <c r="G63" s="244"/>
      <c r="H63" s="244"/>
      <c r="I63" s="245"/>
      <c r="J63" s="246"/>
      <c r="K63" s="247"/>
      <c r="L63" s="248"/>
    </row>
    <row r="64" spans="1:14" s="23" customFormat="1" ht="15" customHeight="1" x14ac:dyDescent="0.25">
      <c r="A64" s="375"/>
      <c r="B64" s="242" t="s">
        <v>104</v>
      </c>
      <c r="C64" s="242" t="s">
        <v>139</v>
      </c>
      <c r="D64" s="243"/>
      <c r="E64" s="242"/>
      <c r="F64" s="244"/>
      <c r="G64" s="244"/>
      <c r="H64" s="244"/>
      <c r="I64" s="245"/>
      <c r="J64" s="246"/>
      <c r="K64" s="247"/>
      <c r="L64" s="248"/>
    </row>
    <row r="65" spans="1:12" s="23" customFormat="1" ht="66.75" customHeight="1" x14ac:dyDescent="0.25">
      <c r="A65" s="249"/>
      <c r="B65" s="242" t="s">
        <v>124</v>
      </c>
      <c r="C65" s="242"/>
      <c r="D65" s="243"/>
      <c r="E65" s="242"/>
      <c r="F65" s="244"/>
      <c r="G65" s="244"/>
      <c r="H65" s="244"/>
      <c r="I65" s="245"/>
      <c r="J65" s="246"/>
      <c r="K65" s="247"/>
      <c r="L65" s="248"/>
    </row>
    <row r="66" spans="1:12" s="32" customFormat="1" ht="38.25" customHeight="1" x14ac:dyDescent="0.25">
      <c r="A66" s="229" t="s">
        <v>140</v>
      </c>
      <c r="B66" s="230" t="s">
        <v>141</v>
      </c>
      <c r="C66" s="230" t="s">
        <v>71</v>
      </c>
      <c r="D66" s="231">
        <v>17</v>
      </c>
      <c r="E66" s="237"/>
      <c r="F66" s="232">
        <v>486000000</v>
      </c>
      <c r="G66" s="238">
        <v>400000000</v>
      </c>
      <c r="H66" s="238">
        <f>F66-G66</f>
        <v>86000000</v>
      </c>
      <c r="I66" s="239"/>
      <c r="J66" s="240"/>
      <c r="K66" s="241"/>
      <c r="L66" s="236"/>
    </row>
    <row r="67" spans="1:12" s="23" customFormat="1" ht="27" customHeight="1" x14ac:dyDescent="0.25">
      <c r="A67" s="373"/>
      <c r="B67" s="242" t="s">
        <v>95</v>
      </c>
      <c r="C67" s="242" t="s">
        <v>122</v>
      </c>
      <c r="D67" s="243" t="s">
        <v>97</v>
      </c>
      <c r="E67" s="242"/>
      <c r="F67" s="244"/>
      <c r="G67" s="244"/>
      <c r="H67" s="244"/>
      <c r="I67" s="245"/>
      <c r="J67" s="246"/>
      <c r="K67" s="247"/>
      <c r="L67" s="248"/>
    </row>
    <row r="68" spans="1:12" s="23" customFormat="1" ht="15" customHeight="1" x14ac:dyDescent="0.25">
      <c r="A68" s="374"/>
      <c r="B68" s="242" t="s">
        <v>98</v>
      </c>
      <c r="C68" s="242" t="s">
        <v>99</v>
      </c>
      <c r="D68" s="243" t="s">
        <v>100</v>
      </c>
      <c r="E68" s="242"/>
      <c r="F68" s="244"/>
      <c r="G68" s="244"/>
      <c r="H68" s="244"/>
      <c r="I68" s="245"/>
      <c r="J68" s="246"/>
      <c r="K68" s="247"/>
      <c r="L68" s="248"/>
    </row>
    <row r="69" spans="1:12" s="23" customFormat="1" ht="44.25" customHeight="1" x14ac:dyDescent="0.25">
      <c r="A69" s="374"/>
      <c r="B69" s="242" t="s">
        <v>101</v>
      </c>
      <c r="C69" s="242" t="s">
        <v>71</v>
      </c>
      <c r="D69" s="243">
        <v>17</v>
      </c>
      <c r="E69" s="242"/>
      <c r="F69" s="244"/>
      <c r="G69" s="244"/>
      <c r="H69" s="244"/>
      <c r="I69" s="245"/>
      <c r="J69" s="246"/>
      <c r="K69" s="247"/>
      <c r="L69" s="248"/>
    </row>
    <row r="70" spans="1:12" s="23" customFormat="1" ht="28.5" customHeight="1" x14ac:dyDescent="0.25">
      <c r="A70" s="374"/>
      <c r="B70" s="242" t="s">
        <v>102</v>
      </c>
      <c r="C70" s="242" t="s">
        <v>142</v>
      </c>
      <c r="D70" s="250">
        <v>1</v>
      </c>
      <c r="E70" s="251"/>
      <c r="F70" s="244"/>
      <c r="G70" s="244"/>
      <c r="H70" s="244"/>
      <c r="I70" s="245"/>
      <c r="J70" s="246"/>
      <c r="K70" s="247"/>
      <c r="L70" s="248"/>
    </row>
    <row r="71" spans="1:12" s="23" customFormat="1" ht="15" customHeight="1" x14ac:dyDescent="0.25">
      <c r="A71" s="375"/>
      <c r="B71" s="242" t="s">
        <v>104</v>
      </c>
      <c r="C71" s="242"/>
      <c r="D71" s="243"/>
      <c r="E71" s="242"/>
      <c r="F71" s="244"/>
      <c r="G71" s="244"/>
      <c r="H71" s="244"/>
      <c r="I71" s="245"/>
      <c r="J71" s="246"/>
      <c r="K71" s="247"/>
      <c r="L71" s="248"/>
    </row>
    <row r="72" spans="1:12" s="23" customFormat="1" ht="63.75" customHeight="1" x14ac:dyDescent="0.25">
      <c r="A72" s="249"/>
      <c r="B72" s="242" t="s">
        <v>124</v>
      </c>
      <c r="C72" s="242"/>
      <c r="D72" s="243"/>
      <c r="E72" s="242"/>
      <c r="F72" s="244"/>
      <c r="G72" s="244"/>
      <c r="H72" s="244"/>
      <c r="I72" s="245"/>
      <c r="J72" s="246"/>
      <c r="K72" s="247"/>
      <c r="L72" s="248"/>
    </row>
    <row r="73" spans="1:12" s="32" customFormat="1" ht="45" customHeight="1" x14ac:dyDescent="0.25">
      <c r="A73" s="229" t="s">
        <v>143</v>
      </c>
      <c r="B73" s="230" t="s">
        <v>144</v>
      </c>
      <c r="C73" s="230" t="s">
        <v>22</v>
      </c>
      <c r="D73" s="231">
        <v>200</v>
      </c>
      <c r="E73" s="237"/>
      <c r="F73" s="232">
        <v>453000000</v>
      </c>
      <c r="G73" s="238">
        <f>150000000+24179567</f>
        <v>174179567</v>
      </c>
      <c r="H73" s="238">
        <f>F73-G73</f>
        <v>278820433</v>
      </c>
      <c r="I73" s="239"/>
      <c r="J73" s="240"/>
      <c r="K73" s="241"/>
      <c r="L73" s="236"/>
    </row>
    <row r="74" spans="1:12" s="23" customFormat="1" ht="26.25" customHeight="1" x14ac:dyDescent="0.25">
      <c r="A74" s="373"/>
      <c r="B74" s="242" t="s">
        <v>95</v>
      </c>
      <c r="C74" s="242" t="s">
        <v>122</v>
      </c>
      <c r="D74" s="243" t="s">
        <v>97</v>
      </c>
      <c r="E74" s="242"/>
      <c r="F74" s="244"/>
      <c r="G74" s="244"/>
      <c r="H74" s="244"/>
      <c r="I74" s="245"/>
      <c r="J74" s="246"/>
      <c r="K74" s="247"/>
      <c r="L74" s="248"/>
    </row>
    <row r="75" spans="1:12" s="23" customFormat="1" ht="15" customHeight="1" x14ac:dyDescent="0.25">
      <c r="A75" s="374"/>
      <c r="B75" s="242" t="s">
        <v>98</v>
      </c>
      <c r="C75" s="242" t="s">
        <v>99</v>
      </c>
      <c r="D75" s="243" t="s">
        <v>100</v>
      </c>
      <c r="E75" s="242"/>
      <c r="F75" s="244"/>
      <c r="G75" s="244"/>
      <c r="H75" s="244"/>
      <c r="I75" s="245"/>
      <c r="J75" s="246"/>
      <c r="K75" s="247"/>
      <c r="L75" s="248"/>
    </row>
    <row r="76" spans="1:12" s="23" customFormat="1" ht="42.75" customHeight="1" x14ac:dyDescent="0.25">
      <c r="A76" s="374"/>
      <c r="B76" s="242" t="s">
        <v>101</v>
      </c>
      <c r="C76" s="242" t="s">
        <v>22</v>
      </c>
      <c r="D76" s="243">
        <v>200</v>
      </c>
      <c r="E76" s="242"/>
      <c r="F76" s="244"/>
      <c r="G76" s="244"/>
      <c r="H76" s="244"/>
      <c r="I76" s="245"/>
      <c r="J76" s="246"/>
      <c r="K76" s="247"/>
      <c r="L76" s="248"/>
    </row>
    <row r="77" spans="1:12" s="23" customFormat="1" ht="27.75" customHeight="1" x14ac:dyDescent="0.25">
      <c r="A77" s="374"/>
      <c r="B77" s="242" t="s">
        <v>102</v>
      </c>
      <c r="C77" s="242" t="s">
        <v>145</v>
      </c>
      <c r="D77" s="250">
        <v>1</v>
      </c>
      <c r="E77" s="251"/>
      <c r="F77" s="244"/>
      <c r="G77" s="244"/>
      <c r="H77" s="244"/>
      <c r="I77" s="245"/>
      <c r="J77" s="246"/>
      <c r="K77" s="247"/>
      <c r="L77" s="248"/>
    </row>
    <row r="78" spans="1:12" s="23" customFormat="1" ht="26.25" customHeight="1" x14ac:dyDescent="0.25">
      <c r="A78" s="375"/>
      <c r="B78" s="242" t="s">
        <v>104</v>
      </c>
      <c r="C78" s="242" t="s">
        <v>146</v>
      </c>
      <c r="D78" s="243"/>
      <c r="E78" s="242"/>
      <c r="F78" s="244"/>
      <c r="G78" s="244"/>
      <c r="H78" s="244"/>
      <c r="I78" s="245"/>
      <c r="J78" s="246"/>
      <c r="K78" s="247"/>
      <c r="L78" s="248"/>
    </row>
    <row r="79" spans="1:12" s="23" customFormat="1" ht="66" customHeight="1" x14ac:dyDescent="0.25">
      <c r="A79" s="249"/>
      <c r="B79" s="242" t="s">
        <v>124</v>
      </c>
      <c r="C79" s="242"/>
      <c r="D79" s="243"/>
      <c r="E79" s="242"/>
      <c r="F79" s="244"/>
      <c r="G79" s="244"/>
      <c r="H79" s="244"/>
      <c r="I79" s="245"/>
      <c r="J79" s="246"/>
      <c r="K79" s="247"/>
      <c r="L79" s="248"/>
    </row>
    <row r="80" spans="1:12" s="32" customFormat="1" ht="38.25" customHeight="1" x14ac:dyDescent="0.25">
      <c r="A80" s="229" t="s">
        <v>147</v>
      </c>
      <c r="B80" s="230" t="s">
        <v>148</v>
      </c>
      <c r="C80" s="230" t="s">
        <v>70</v>
      </c>
      <c r="D80" s="231">
        <v>11</v>
      </c>
      <c r="E80" s="237"/>
      <c r="F80" s="232">
        <v>759000000</v>
      </c>
      <c r="G80" s="238">
        <v>50000000</v>
      </c>
      <c r="H80" s="238">
        <f>F80-G80</f>
        <v>709000000</v>
      </c>
      <c r="I80" s="239"/>
      <c r="J80" s="240"/>
      <c r="K80" s="241"/>
      <c r="L80" s="236"/>
    </row>
    <row r="81" spans="1:12" s="23" customFormat="1" ht="27" customHeight="1" x14ac:dyDescent="0.25">
      <c r="A81" s="373"/>
      <c r="B81" s="242" t="s">
        <v>95</v>
      </c>
      <c r="C81" s="242" t="s">
        <v>122</v>
      </c>
      <c r="D81" s="243" t="s">
        <v>97</v>
      </c>
      <c r="E81" s="242"/>
      <c r="F81" s="244"/>
      <c r="G81" s="244"/>
      <c r="H81" s="244"/>
      <c r="I81" s="245"/>
      <c r="J81" s="246"/>
      <c r="K81" s="247"/>
      <c r="L81" s="248"/>
    </row>
    <row r="82" spans="1:12" s="23" customFormat="1" ht="15" customHeight="1" x14ac:dyDescent="0.25">
      <c r="A82" s="374"/>
      <c r="B82" s="242" t="s">
        <v>98</v>
      </c>
      <c r="C82" s="242" t="s">
        <v>99</v>
      </c>
      <c r="D82" s="243" t="s">
        <v>100</v>
      </c>
      <c r="E82" s="242"/>
      <c r="F82" s="244"/>
      <c r="G82" s="244"/>
      <c r="H82" s="244"/>
      <c r="I82" s="245"/>
      <c r="J82" s="246"/>
      <c r="K82" s="247"/>
      <c r="L82" s="248"/>
    </row>
    <row r="83" spans="1:12" s="23" customFormat="1" ht="36" customHeight="1" x14ac:dyDescent="0.25">
      <c r="A83" s="374"/>
      <c r="B83" s="242" t="s">
        <v>101</v>
      </c>
      <c r="C83" s="242" t="s">
        <v>70</v>
      </c>
      <c r="D83" s="243">
        <v>11</v>
      </c>
      <c r="E83" s="242"/>
      <c r="F83" s="244"/>
      <c r="G83" s="244"/>
      <c r="H83" s="244"/>
      <c r="I83" s="245"/>
      <c r="J83" s="246"/>
      <c r="K83" s="247"/>
      <c r="L83" s="248"/>
    </row>
    <row r="84" spans="1:12" s="23" customFormat="1" ht="24.75" customHeight="1" x14ac:dyDescent="0.25">
      <c r="A84" s="374"/>
      <c r="B84" s="242" t="s">
        <v>102</v>
      </c>
      <c r="C84" s="242" t="s">
        <v>138</v>
      </c>
      <c r="D84" s="250">
        <v>1</v>
      </c>
      <c r="E84" s="251"/>
      <c r="F84" s="244"/>
      <c r="G84" s="244"/>
      <c r="H84" s="244"/>
      <c r="I84" s="245"/>
      <c r="J84" s="246"/>
      <c r="K84" s="247"/>
      <c r="L84" s="248"/>
    </row>
    <row r="85" spans="1:12" s="23" customFormat="1" ht="27" customHeight="1" x14ac:dyDescent="0.25">
      <c r="A85" s="375"/>
      <c r="B85" s="242" t="s">
        <v>104</v>
      </c>
      <c r="C85" s="242" t="s">
        <v>146</v>
      </c>
      <c r="D85" s="243"/>
      <c r="E85" s="242"/>
      <c r="F85" s="244"/>
      <c r="G85" s="244"/>
      <c r="H85" s="244"/>
      <c r="I85" s="245"/>
      <c r="J85" s="246"/>
      <c r="K85" s="247"/>
      <c r="L85" s="248"/>
    </row>
    <row r="86" spans="1:12" s="23" customFormat="1" ht="66.75" customHeight="1" x14ac:dyDescent="0.25">
      <c r="A86" s="249"/>
      <c r="B86" s="242" t="s">
        <v>124</v>
      </c>
      <c r="C86" s="242"/>
      <c r="D86" s="243"/>
      <c r="E86" s="242"/>
      <c r="F86" s="244"/>
      <c r="G86" s="244"/>
      <c r="H86" s="244"/>
      <c r="I86" s="245"/>
      <c r="J86" s="246"/>
      <c r="K86" s="247"/>
      <c r="L86" s="248"/>
    </row>
    <row r="87" spans="1:12" s="32" customFormat="1" ht="34.5" customHeight="1" x14ac:dyDescent="0.25">
      <c r="A87" s="229">
        <v>1.1000000000000001</v>
      </c>
      <c r="B87" s="230" t="s">
        <v>12</v>
      </c>
      <c r="C87" s="230" t="s">
        <v>3</v>
      </c>
      <c r="D87" s="231">
        <v>74</v>
      </c>
      <c r="E87" s="230" t="s">
        <v>92</v>
      </c>
      <c r="F87" s="232">
        <f>SUM(F88:F101)</f>
        <v>971000000</v>
      </c>
      <c r="G87" s="232">
        <f>SUM(G88:G101)</f>
        <v>450000000</v>
      </c>
      <c r="H87" s="232">
        <f>SUM(H88:H101)</f>
        <v>521000000</v>
      </c>
      <c r="I87" s="233"/>
      <c r="J87" s="234"/>
      <c r="K87" s="235"/>
      <c r="L87" s="236"/>
    </row>
    <row r="88" spans="1:12" s="32" customFormat="1" ht="45.75" customHeight="1" x14ac:dyDescent="0.25">
      <c r="A88" s="229" t="s">
        <v>149</v>
      </c>
      <c r="B88" s="230" t="s">
        <v>150</v>
      </c>
      <c r="C88" s="230" t="s">
        <v>81</v>
      </c>
      <c r="D88" s="231">
        <v>20</v>
      </c>
      <c r="E88" s="237"/>
      <c r="F88" s="232">
        <v>607000000</v>
      </c>
      <c r="G88" s="238">
        <v>250000000</v>
      </c>
      <c r="H88" s="238">
        <f>F88-G88</f>
        <v>357000000</v>
      </c>
      <c r="I88" s="239"/>
      <c r="J88" s="240"/>
      <c r="K88" s="241"/>
      <c r="L88" s="236"/>
    </row>
    <row r="89" spans="1:12" s="23" customFormat="1" ht="25.5" customHeight="1" x14ac:dyDescent="0.25">
      <c r="A89" s="373"/>
      <c r="B89" s="242" t="s">
        <v>95</v>
      </c>
      <c r="C89" s="242" t="s">
        <v>151</v>
      </c>
      <c r="D89" s="243" t="s">
        <v>152</v>
      </c>
      <c r="E89" s="242"/>
      <c r="F89" s="244"/>
      <c r="G89" s="244"/>
      <c r="H89" s="244"/>
      <c r="I89" s="245"/>
      <c r="J89" s="246"/>
      <c r="K89" s="247"/>
      <c r="L89" s="248"/>
    </row>
    <row r="90" spans="1:12" s="23" customFormat="1" ht="13.5" customHeight="1" x14ac:dyDescent="0.25">
      <c r="A90" s="374"/>
      <c r="B90" s="242" t="s">
        <v>98</v>
      </c>
      <c r="C90" s="242" t="s">
        <v>99</v>
      </c>
      <c r="D90" s="243" t="s">
        <v>100</v>
      </c>
      <c r="E90" s="242"/>
      <c r="F90" s="244"/>
      <c r="G90" s="244"/>
      <c r="H90" s="244"/>
      <c r="I90" s="245"/>
      <c r="J90" s="246"/>
      <c r="K90" s="247"/>
      <c r="L90" s="248"/>
    </row>
    <row r="91" spans="1:12" s="23" customFormat="1" ht="42" customHeight="1" x14ac:dyDescent="0.25">
      <c r="A91" s="374"/>
      <c r="B91" s="242" t="s">
        <v>101</v>
      </c>
      <c r="C91" s="242" t="s">
        <v>81</v>
      </c>
      <c r="D91" s="243">
        <v>20</v>
      </c>
      <c r="E91" s="242"/>
      <c r="F91" s="244"/>
      <c r="G91" s="244"/>
      <c r="H91" s="244"/>
      <c r="I91" s="245"/>
      <c r="J91" s="246"/>
      <c r="K91" s="247"/>
      <c r="L91" s="248"/>
    </row>
    <row r="92" spans="1:12" s="23" customFormat="1" ht="27" customHeight="1" x14ac:dyDescent="0.25">
      <c r="A92" s="374"/>
      <c r="B92" s="242" t="s">
        <v>102</v>
      </c>
      <c r="C92" s="242" t="s">
        <v>153</v>
      </c>
      <c r="D92" s="250">
        <v>1</v>
      </c>
      <c r="E92" s="251"/>
      <c r="F92" s="244"/>
      <c r="G92" s="244"/>
      <c r="H92" s="244"/>
      <c r="I92" s="245"/>
      <c r="J92" s="246"/>
      <c r="K92" s="247"/>
      <c r="L92" s="248"/>
    </row>
    <row r="93" spans="1:12" s="23" customFormat="1" ht="29.25" customHeight="1" x14ac:dyDescent="0.25">
      <c r="A93" s="375"/>
      <c r="B93" s="242" t="s">
        <v>104</v>
      </c>
      <c r="C93" s="242" t="s">
        <v>134</v>
      </c>
      <c r="D93" s="243"/>
      <c r="E93" s="242"/>
      <c r="F93" s="244"/>
      <c r="G93" s="244"/>
      <c r="H93" s="244"/>
      <c r="I93" s="245"/>
      <c r="J93" s="246"/>
      <c r="K93" s="247"/>
      <c r="L93" s="248"/>
    </row>
    <row r="94" spans="1:12" s="23" customFormat="1" ht="84.75" customHeight="1" x14ac:dyDescent="0.25">
      <c r="A94" s="249"/>
      <c r="B94" s="242" t="s">
        <v>154</v>
      </c>
      <c r="C94" s="242"/>
      <c r="D94" s="243"/>
      <c r="E94" s="242"/>
      <c r="F94" s="244"/>
      <c r="G94" s="244"/>
      <c r="H94" s="244"/>
      <c r="I94" s="245"/>
      <c r="J94" s="246"/>
      <c r="K94" s="247"/>
      <c r="L94" s="248"/>
    </row>
    <row r="95" spans="1:12" s="32" customFormat="1" ht="51" customHeight="1" x14ac:dyDescent="0.25">
      <c r="A95" s="229" t="s">
        <v>155</v>
      </c>
      <c r="B95" s="230" t="s">
        <v>156</v>
      </c>
      <c r="C95" s="230" t="s">
        <v>80</v>
      </c>
      <c r="D95" s="231">
        <v>20</v>
      </c>
      <c r="E95" s="237"/>
      <c r="F95" s="232">
        <v>364000000</v>
      </c>
      <c r="G95" s="238">
        <v>200000000</v>
      </c>
      <c r="H95" s="238">
        <f>F95-G95</f>
        <v>164000000</v>
      </c>
      <c r="I95" s="239"/>
      <c r="J95" s="240"/>
      <c r="K95" s="241"/>
      <c r="L95" s="236"/>
    </row>
    <row r="96" spans="1:12" s="23" customFormat="1" ht="25.5" customHeight="1" x14ac:dyDescent="0.25">
      <c r="A96" s="373"/>
      <c r="B96" s="242" t="s">
        <v>95</v>
      </c>
      <c r="C96" s="242" t="s">
        <v>151</v>
      </c>
      <c r="D96" s="243" t="s">
        <v>152</v>
      </c>
      <c r="E96" s="242"/>
      <c r="F96" s="244"/>
      <c r="G96" s="244"/>
      <c r="H96" s="244"/>
      <c r="I96" s="245"/>
      <c r="J96" s="246"/>
      <c r="K96" s="247"/>
      <c r="L96" s="248"/>
    </row>
    <row r="97" spans="1:12" s="23" customFormat="1" ht="15" customHeight="1" x14ac:dyDescent="0.25">
      <c r="A97" s="374"/>
      <c r="B97" s="242" t="s">
        <v>98</v>
      </c>
      <c r="C97" s="242" t="s">
        <v>99</v>
      </c>
      <c r="D97" s="243" t="s">
        <v>100</v>
      </c>
      <c r="E97" s="242"/>
      <c r="F97" s="244"/>
      <c r="G97" s="244"/>
      <c r="H97" s="244"/>
      <c r="I97" s="245"/>
      <c r="J97" s="246"/>
      <c r="K97" s="247"/>
      <c r="L97" s="248"/>
    </row>
    <row r="98" spans="1:12" s="23" customFormat="1" ht="50.25" customHeight="1" x14ac:dyDescent="0.25">
      <c r="A98" s="374"/>
      <c r="B98" s="242" t="s">
        <v>101</v>
      </c>
      <c r="C98" s="242" t="s">
        <v>80</v>
      </c>
      <c r="D98" s="243">
        <v>20</v>
      </c>
      <c r="E98" s="242"/>
      <c r="F98" s="244"/>
      <c r="G98" s="244"/>
      <c r="H98" s="244"/>
      <c r="I98" s="245"/>
      <c r="J98" s="246"/>
      <c r="K98" s="247"/>
      <c r="L98" s="248"/>
    </row>
    <row r="99" spans="1:12" s="23" customFormat="1" ht="24.75" customHeight="1" x14ac:dyDescent="0.25">
      <c r="A99" s="374"/>
      <c r="B99" s="242" t="s">
        <v>102</v>
      </c>
      <c r="C99" s="242" t="s">
        <v>153</v>
      </c>
      <c r="D99" s="250">
        <v>1</v>
      </c>
      <c r="E99" s="251"/>
      <c r="F99" s="244"/>
      <c r="G99" s="244"/>
      <c r="H99" s="244"/>
      <c r="I99" s="245"/>
      <c r="J99" s="246"/>
      <c r="K99" s="247"/>
      <c r="L99" s="248"/>
    </row>
    <row r="100" spans="1:12" s="23" customFormat="1" ht="24" customHeight="1" x14ac:dyDescent="0.25">
      <c r="A100" s="375"/>
      <c r="B100" s="242" t="s">
        <v>104</v>
      </c>
      <c r="C100" s="242" t="s">
        <v>134</v>
      </c>
      <c r="D100" s="243"/>
      <c r="E100" s="242"/>
      <c r="F100" s="244"/>
      <c r="G100" s="244"/>
      <c r="H100" s="244"/>
      <c r="I100" s="245"/>
      <c r="J100" s="246"/>
      <c r="K100" s="247"/>
      <c r="L100" s="248"/>
    </row>
    <row r="101" spans="1:12" s="23" customFormat="1" ht="64.5" customHeight="1" thickBot="1" x14ac:dyDescent="0.3">
      <c r="A101" s="253"/>
      <c r="B101" s="254" t="s">
        <v>124</v>
      </c>
      <c r="C101" s="254"/>
      <c r="D101" s="255"/>
      <c r="E101" s="254"/>
      <c r="F101" s="256"/>
      <c r="G101" s="256"/>
      <c r="H101" s="256"/>
      <c r="I101" s="257"/>
      <c r="J101" s="258"/>
      <c r="K101" s="259"/>
      <c r="L101" s="260"/>
    </row>
    <row r="102" spans="1:12" s="32" customFormat="1" ht="30" customHeight="1" thickTop="1" x14ac:dyDescent="0.25">
      <c r="A102" s="229">
        <v>1.8</v>
      </c>
      <c r="B102" s="230" t="s">
        <v>73</v>
      </c>
      <c r="C102" s="230" t="s">
        <v>2</v>
      </c>
      <c r="D102" s="231">
        <v>74</v>
      </c>
      <c r="E102" s="230" t="s">
        <v>92</v>
      </c>
      <c r="F102" s="232">
        <f>SUM(F103:F123)</f>
        <v>935000000</v>
      </c>
      <c r="G102" s="232">
        <f>SUM(G103:G123)</f>
        <v>460000000</v>
      </c>
      <c r="H102" s="232">
        <f>SUM(H103:H123)</f>
        <v>475000000</v>
      </c>
      <c r="I102" s="233"/>
      <c r="J102" s="234"/>
      <c r="K102" s="235"/>
      <c r="L102" s="236"/>
    </row>
    <row r="103" spans="1:12" s="32" customFormat="1" ht="34.5" customHeight="1" x14ac:dyDescent="0.25">
      <c r="A103" s="229" t="s">
        <v>157</v>
      </c>
      <c r="B103" s="230" t="s">
        <v>347</v>
      </c>
      <c r="C103" s="230" t="s">
        <v>75</v>
      </c>
      <c r="D103" s="261">
        <v>0.74</v>
      </c>
      <c r="E103" s="262"/>
      <c r="F103" s="232">
        <v>425000000</v>
      </c>
      <c r="G103" s="238">
        <v>100000000</v>
      </c>
      <c r="H103" s="238">
        <f>F103-G103</f>
        <v>325000000</v>
      </c>
      <c r="I103" s="239"/>
      <c r="J103" s="240"/>
      <c r="K103" s="241"/>
      <c r="L103" s="236"/>
    </row>
    <row r="104" spans="1:12" s="23" customFormat="1" ht="15" customHeight="1" x14ac:dyDescent="0.25">
      <c r="A104" s="373"/>
      <c r="B104" s="242" t="s">
        <v>95</v>
      </c>
      <c r="C104" s="242" t="s">
        <v>158</v>
      </c>
      <c r="D104" s="243" t="s">
        <v>152</v>
      </c>
      <c r="E104" s="242"/>
      <c r="F104" s="244"/>
      <c r="G104" s="244"/>
      <c r="H104" s="244"/>
      <c r="I104" s="245"/>
      <c r="J104" s="246"/>
      <c r="K104" s="247"/>
      <c r="L104" s="248"/>
    </row>
    <row r="105" spans="1:12" s="23" customFormat="1" ht="15" customHeight="1" x14ac:dyDescent="0.25">
      <c r="A105" s="374"/>
      <c r="B105" s="242" t="s">
        <v>98</v>
      </c>
      <c r="C105" s="242" t="s">
        <v>99</v>
      </c>
      <c r="D105" s="243" t="s">
        <v>100</v>
      </c>
      <c r="E105" s="242"/>
      <c r="F105" s="244"/>
      <c r="G105" s="244"/>
      <c r="H105" s="244"/>
      <c r="I105" s="245"/>
      <c r="J105" s="246"/>
      <c r="K105" s="247"/>
      <c r="L105" s="248"/>
    </row>
    <row r="106" spans="1:12" s="23" customFormat="1" ht="33" customHeight="1" x14ac:dyDescent="0.25">
      <c r="A106" s="374"/>
      <c r="B106" s="242" t="s">
        <v>101</v>
      </c>
      <c r="C106" s="242" t="s">
        <v>75</v>
      </c>
      <c r="D106" s="250">
        <v>0.74</v>
      </c>
      <c r="E106" s="251"/>
      <c r="F106" s="244"/>
      <c r="G106" s="244"/>
      <c r="H106" s="244"/>
      <c r="I106" s="245"/>
      <c r="J106" s="246"/>
      <c r="K106" s="247"/>
      <c r="L106" s="248"/>
    </row>
    <row r="107" spans="1:12" s="23" customFormat="1" ht="34.5" customHeight="1" x14ac:dyDescent="0.25">
      <c r="A107" s="374"/>
      <c r="B107" s="242" t="s">
        <v>102</v>
      </c>
      <c r="C107" s="242" t="s">
        <v>345</v>
      </c>
      <c r="D107" s="250">
        <v>1</v>
      </c>
      <c r="E107" s="251"/>
      <c r="F107" s="244"/>
      <c r="G107" s="244"/>
      <c r="H107" s="244"/>
      <c r="I107" s="245"/>
      <c r="J107" s="246"/>
      <c r="K107" s="247"/>
      <c r="L107" s="248"/>
    </row>
    <row r="108" spans="1:12" s="23" customFormat="1" ht="30.75" customHeight="1" x14ac:dyDescent="0.25">
      <c r="A108" s="375"/>
      <c r="B108" s="242" t="s">
        <v>104</v>
      </c>
      <c r="C108" s="242" t="s">
        <v>146</v>
      </c>
      <c r="D108" s="243"/>
      <c r="E108" s="242"/>
      <c r="F108" s="244"/>
      <c r="G108" s="244"/>
      <c r="H108" s="244"/>
      <c r="I108" s="245"/>
      <c r="J108" s="246"/>
      <c r="K108" s="247"/>
      <c r="L108" s="248"/>
    </row>
    <row r="109" spans="1:12" s="23" customFormat="1" ht="71.25" customHeight="1" x14ac:dyDescent="0.25">
      <c r="A109" s="249"/>
      <c r="B109" s="242" t="s">
        <v>124</v>
      </c>
      <c r="C109" s="242"/>
      <c r="D109" s="243"/>
      <c r="E109" s="242"/>
      <c r="F109" s="244"/>
      <c r="G109" s="244"/>
      <c r="H109" s="244"/>
      <c r="I109" s="245"/>
      <c r="J109" s="246"/>
      <c r="K109" s="247"/>
      <c r="L109" s="248"/>
    </row>
    <row r="110" spans="1:12" s="32" customFormat="1" ht="35.25" customHeight="1" x14ac:dyDescent="0.25">
      <c r="A110" s="229" t="s">
        <v>159</v>
      </c>
      <c r="B110" s="230" t="s">
        <v>348</v>
      </c>
      <c r="C110" s="230" t="s">
        <v>74</v>
      </c>
      <c r="D110" s="261">
        <v>0.74</v>
      </c>
      <c r="E110" s="262"/>
      <c r="F110" s="232">
        <v>267000000</v>
      </c>
      <c r="G110" s="238">
        <v>100000000</v>
      </c>
      <c r="H110" s="238">
        <f>F110-G110</f>
        <v>167000000</v>
      </c>
      <c r="I110" s="239"/>
      <c r="J110" s="240"/>
      <c r="K110" s="241"/>
      <c r="L110" s="236"/>
    </row>
    <row r="111" spans="1:12" s="23" customFormat="1" ht="15" customHeight="1" x14ac:dyDescent="0.25">
      <c r="A111" s="373"/>
      <c r="B111" s="242" t="s">
        <v>95</v>
      </c>
      <c r="C111" s="242" t="s">
        <v>158</v>
      </c>
      <c r="D111" s="243" t="s">
        <v>152</v>
      </c>
      <c r="E111" s="242"/>
      <c r="F111" s="244"/>
      <c r="G111" s="244"/>
      <c r="H111" s="244"/>
      <c r="I111" s="245"/>
      <c r="J111" s="246"/>
      <c r="K111" s="247"/>
      <c r="L111" s="248"/>
    </row>
    <row r="112" spans="1:12" s="23" customFormat="1" ht="15" customHeight="1" x14ac:dyDescent="0.25">
      <c r="A112" s="374"/>
      <c r="B112" s="242" t="s">
        <v>98</v>
      </c>
      <c r="C112" s="242" t="s">
        <v>99</v>
      </c>
      <c r="D112" s="243" t="s">
        <v>100</v>
      </c>
      <c r="E112" s="242"/>
      <c r="F112" s="244"/>
      <c r="G112" s="244"/>
      <c r="H112" s="244"/>
      <c r="I112" s="245"/>
      <c r="J112" s="246"/>
      <c r="K112" s="247"/>
      <c r="L112" s="248"/>
    </row>
    <row r="113" spans="1:12" s="23" customFormat="1" ht="33.75" customHeight="1" x14ac:dyDescent="0.25">
      <c r="A113" s="374"/>
      <c r="B113" s="242" t="s">
        <v>101</v>
      </c>
      <c r="C113" s="242" t="s">
        <v>74</v>
      </c>
      <c r="D113" s="250">
        <v>0.74</v>
      </c>
      <c r="E113" s="251"/>
      <c r="F113" s="244"/>
      <c r="G113" s="244"/>
      <c r="H113" s="244"/>
      <c r="I113" s="245"/>
      <c r="J113" s="246"/>
      <c r="K113" s="247"/>
      <c r="L113" s="248"/>
    </row>
    <row r="114" spans="1:12" s="23" customFormat="1" ht="25.5" customHeight="1" x14ac:dyDescent="0.25">
      <c r="A114" s="374"/>
      <c r="B114" s="242" t="s">
        <v>102</v>
      </c>
      <c r="C114" s="242" t="s">
        <v>160</v>
      </c>
      <c r="D114" s="250">
        <v>1</v>
      </c>
      <c r="E114" s="251"/>
      <c r="F114" s="244"/>
      <c r="G114" s="244"/>
      <c r="H114" s="244"/>
      <c r="I114" s="245"/>
      <c r="J114" s="246"/>
      <c r="K114" s="247"/>
      <c r="L114" s="248"/>
    </row>
    <row r="115" spans="1:12" s="23" customFormat="1" ht="15.75" customHeight="1" x14ac:dyDescent="0.25">
      <c r="A115" s="375"/>
      <c r="B115" s="242" t="s">
        <v>104</v>
      </c>
      <c r="C115" s="242" t="s">
        <v>161</v>
      </c>
      <c r="D115" s="243"/>
      <c r="E115" s="242"/>
      <c r="F115" s="244"/>
      <c r="G115" s="244"/>
      <c r="H115" s="244"/>
      <c r="I115" s="245"/>
      <c r="J115" s="246"/>
      <c r="K115" s="247"/>
      <c r="L115" s="248"/>
    </row>
    <row r="116" spans="1:12" s="23" customFormat="1" ht="69.75" customHeight="1" x14ac:dyDescent="0.25">
      <c r="A116" s="249"/>
      <c r="B116" s="242" t="s">
        <v>124</v>
      </c>
      <c r="C116" s="242"/>
      <c r="D116" s="243"/>
      <c r="E116" s="242"/>
      <c r="F116" s="244"/>
      <c r="G116" s="244"/>
      <c r="H116" s="244"/>
      <c r="I116" s="245"/>
      <c r="J116" s="246"/>
      <c r="K116" s="247"/>
      <c r="L116" s="248"/>
    </row>
    <row r="117" spans="1:12" s="32" customFormat="1" ht="41.25" customHeight="1" x14ac:dyDescent="0.25">
      <c r="A117" s="229" t="s">
        <v>162</v>
      </c>
      <c r="B117" s="230" t="s">
        <v>163</v>
      </c>
      <c r="C117" s="230" t="s">
        <v>23</v>
      </c>
      <c r="D117" s="231">
        <v>74</v>
      </c>
      <c r="E117" s="237"/>
      <c r="F117" s="232">
        <v>243000000</v>
      </c>
      <c r="G117" s="238">
        <v>260000000</v>
      </c>
      <c r="H117" s="238">
        <f>F117-G117</f>
        <v>-17000000</v>
      </c>
      <c r="I117" s="239"/>
      <c r="J117" s="240"/>
      <c r="K117" s="241"/>
      <c r="L117" s="252" t="s">
        <v>456</v>
      </c>
    </row>
    <row r="118" spans="1:12" s="23" customFormat="1" ht="28.5" customHeight="1" x14ac:dyDescent="0.25">
      <c r="A118" s="373"/>
      <c r="B118" s="242" t="s">
        <v>95</v>
      </c>
      <c r="C118" s="242" t="s">
        <v>158</v>
      </c>
      <c r="D118" s="243" t="s">
        <v>152</v>
      </c>
      <c r="E118" s="242"/>
      <c r="F118" s="244"/>
      <c r="G118" s="244"/>
      <c r="H118" s="244"/>
      <c r="I118" s="245"/>
      <c r="J118" s="246"/>
      <c r="K118" s="247"/>
      <c r="L118" s="248"/>
    </row>
    <row r="119" spans="1:12" s="23" customFormat="1" ht="15" customHeight="1" x14ac:dyDescent="0.25">
      <c r="A119" s="374"/>
      <c r="B119" s="242" t="s">
        <v>98</v>
      </c>
      <c r="C119" s="242" t="s">
        <v>99</v>
      </c>
      <c r="D119" s="243" t="s">
        <v>100</v>
      </c>
      <c r="E119" s="242"/>
      <c r="F119" s="244"/>
      <c r="G119" s="244"/>
      <c r="H119" s="244"/>
      <c r="I119" s="245"/>
      <c r="J119" s="246"/>
      <c r="K119" s="247"/>
      <c r="L119" s="248"/>
    </row>
    <row r="120" spans="1:12" s="23" customFormat="1" ht="36" customHeight="1" x14ac:dyDescent="0.25">
      <c r="A120" s="374"/>
      <c r="B120" s="242" t="s">
        <v>101</v>
      </c>
      <c r="C120" s="242" t="s">
        <v>23</v>
      </c>
      <c r="D120" s="243">
        <v>74</v>
      </c>
      <c r="E120" s="242"/>
      <c r="F120" s="244"/>
      <c r="G120" s="244"/>
      <c r="H120" s="244"/>
      <c r="I120" s="245"/>
      <c r="J120" s="246"/>
      <c r="K120" s="247"/>
      <c r="L120" s="248"/>
    </row>
    <row r="121" spans="1:12" s="23" customFormat="1" ht="43.5" customHeight="1" x14ac:dyDescent="0.25">
      <c r="A121" s="374"/>
      <c r="B121" s="242" t="s">
        <v>102</v>
      </c>
      <c r="C121" s="242" t="s">
        <v>164</v>
      </c>
      <c r="D121" s="250">
        <v>1</v>
      </c>
      <c r="E121" s="251"/>
      <c r="F121" s="244"/>
      <c r="G121" s="244"/>
      <c r="H121" s="244"/>
      <c r="I121" s="245"/>
      <c r="J121" s="246"/>
      <c r="K121" s="247"/>
      <c r="L121" s="248"/>
    </row>
    <row r="122" spans="1:12" s="23" customFormat="1" ht="15" customHeight="1" x14ac:dyDescent="0.25">
      <c r="A122" s="375"/>
      <c r="B122" s="242" t="s">
        <v>104</v>
      </c>
      <c r="C122" s="242"/>
      <c r="D122" s="243"/>
      <c r="E122" s="242"/>
      <c r="F122" s="244"/>
      <c r="G122" s="244"/>
      <c r="H122" s="244"/>
      <c r="I122" s="245"/>
      <c r="J122" s="246"/>
      <c r="K122" s="247"/>
      <c r="L122" s="248"/>
    </row>
    <row r="123" spans="1:12" s="23" customFormat="1" ht="71.25" customHeight="1" x14ac:dyDescent="0.25">
      <c r="A123" s="249"/>
      <c r="B123" s="242" t="s">
        <v>124</v>
      </c>
      <c r="C123" s="242"/>
      <c r="D123" s="243"/>
      <c r="E123" s="242"/>
      <c r="F123" s="244"/>
      <c r="G123" s="244"/>
      <c r="H123" s="244"/>
      <c r="I123" s="245"/>
      <c r="J123" s="246"/>
      <c r="K123" s="247"/>
      <c r="L123" s="248"/>
    </row>
    <row r="124" spans="1:12" s="32" customFormat="1" ht="30" customHeight="1" x14ac:dyDescent="0.25">
      <c r="A124" s="229">
        <v>1.9</v>
      </c>
      <c r="B124" s="230" t="s">
        <v>76</v>
      </c>
      <c r="C124" s="230" t="s">
        <v>4</v>
      </c>
      <c r="D124" s="231">
        <v>54</v>
      </c>
      <c r="E124" s="230" t="s">
        <v>92</v>
      </c>
      <c r="F124" s="232">
        <f>SUM(F125:F152)</f>
        <v>1986000000</v>
      </c>
      <c r="G124" s="232">
        <f>SUM(G125:G152)</f>
        <v>1080000000</v>
      </c>
      <c r="H124" s="232">
        <f>SUM(H125:H152)</f>
        <v>906000000</v>
      </c>
      <c r="I124" s="233"/>
      <c r="J124" s="234"/>
      <c r="K124" s="235"/>
      <c r="L124" s="236"/>
    </row>
    <row r="125" spans="1:12" s="32" customFormat="1" ht="42" customHeight="1" x14ac:dyDescent="0.25">
      <c r="A125" s="229" t="s">
        <v>165</v>
      </c>
      <c r="B125" s="230" t="s">
        <v>166</v>
      </c>
      <c r="C125" s="230" t="s">
        <v>24</v>
      </c>
      <c r="D125" s="231">
        <v>2</v>
      </c>
      <c r="E125" s="237"/>
      <c r="F125" s="232">
        <v>580000000</v>
      </c>
      <c r="G125" s="238">
        <v>560000000</v>
      </c>
      <c r="H125" s="238">
        <f>F125-G125</f>
        <v>20000000</v>
      </c>
      <c r="I125" s="239"/>
      <c r="J125" s="240"/>
      <c r="K125" s="241"/>
      <c r="L125" s="236"/>
    </row>
    <row r="126" spans="1:12" s="23" customFormat="1" ht="27" customHeight="1" x14ac:dyDescent="0.25">
      <c r="A126" s="373"/>
      <c r="B126" s="242" t="s">
        <v>95</v>
      </c>
      <c r="C126" s="242" t="s">
        <v>167</v>
      </c>
      <c r="D126" s="243" t="s">
        <v>97</v>
      </c>
      <c r="E126" s="242"/>
      <c r="F126" s="244"/>
      <c r="G126" s="244"/>
      <c r="H126" s="244"/>
      <c r="I126" s="245"/>
      <c r="J126" s="246"/>
      <c r="K126" s="247"/>
      <c r="L126" s="248"/>
    </row>
    <row r="127" spans="1:12" s="23" customFormat="1" ht="15" customHeight="1" x14ac:dyDescent="0.25">
      <c r="A127" s="374"/>
      <c r="B127" s="242" t="s">
        <v>98</v>
      </c>
      <c r="C127" s="242"/>
      <c r="D127" s="243" t="s">
        <v>100</v>
      </c>
      <c r="E127" s="242"/>
      <c r="F127" s="244"/>
      <c r="G127" s="244"/>
      <c r="H127" s="244"/>
      <c r="I127" s="245"/>
      <c r="J127" s="246"/>
      <c r="K127" s="247"/>
      <c r="L127" s="248"/>
    </row>
    <row r="128" spans="1:12" s="23" customFormat="1" ht="40.5" customHeight="1" x14ac:dyDescent="0.25">
      <c r="A128" s="374"/>
      <c r="B128" s="242" t="s">
        <v>101</v>
      </c>
      <c r="C128" s="242" t="s">
        <v>24</v>
      </c>
      <c r="D128" s="243">
        <v>2</v>
      </c>
      <c r="E128" s="242"/>
      <c r="F128" s="244"/>
      <c r="G128" s="244"/>
      <c r="H128" s="244"/>
      <c r="I128" s="245"/>
      <c r="J128" s="246"/>
      <c r="K128" s="247"/>
      <c r="L128" s="248"/>
    </row>
    <row r="129" spans="1:12" s="23" customFormat="1" ht="15" customHeight="1" x14ac:dyDescent="0.25">
      <c r="A129" s="374"/>
      <c r="B129" s="242" t="s">
        <v>102</v>
      </c>
      <c r="C129" s="242"/>
      <c r="D129" s="243"/>
      <c r="E129" s="242"/>
      <c r="F129" s="244"/>
      <c r="G129" s="244"/>
      <c r="H129" s="244"/>
      <c r="I129" s="245"/>
      <c r="J129" s="246"/>
      <c r="K129" s="247"/>
      <c r="L129" s="248"/>
    </row>
    <row r="130" spans="1:12" s="23" customFormat="1" ht="15" customHeight="1" x14ac:dyDescent="0.25">
      <c r="A130" s="375"/>
      <c r="B130" s="242" t="s">
        <v>104</v>
      </c>
      <c r="C130" s="242"/>
      <c r="D130" s="243"/>
      <c r="E130" s="242"/>
      <c r="F130" s="244"/>
      <c r="G130" s="244"/>
      <c r="H130" s="244"/>
      <c r="I130" s="245"/>
      <c r="J130" s="246"/>
      <c r="K130" s="247"/>
      <c r="L130" s="248"/>
    </row>
    <row r="131" spans="1:12" s="23" customFormat="1" ht="85.5" customHeight="1" x14ac:dyDescent="0.25">
      <c r="A131" s="249"/>
      <c r="B131" s="242" t="s">
        <v>168</v>
      </c>
      <c r="C131" s="242"/>
      <c r="D131" s="243"/>
      <c r="E131" s="242"/>
      <c r="F131" s="244"/>
      <c r="G131" s="244"/>
      <c r="H131" s="244"/>
      <c r="I131" s="245"/>
      <c r="J131" s="246"/>
      <c r="K131" s="247"/>
      <c r="L131" s="248"/>
    </row>
    <row r="132" spans="1:12" s="32" customFormat="1" ht="58.5" customHeight="1" x14ac:dyDescent="0.25">
      <c r="A132" s="229" t="s">
        <v>169</v>
      </c>
      <c r="B132" s="230" t="s">
        <v>170</v>
      </c>
      <c r="C132" s="230" t="s">
        <v>77</v>
      </c>
      <c r="D132" s="231">
        <v>2</v>
      </c>
      <c r="E132" s="237"/>
      <c r="F132" s="232">
        <v>510000000</v>
      </c>
      <c r="G132" s="238">
        <v>520000000</v>
      </c>
      <c r="H132" s="238">
        <f>F132-G132</f>
        <v>-10000000</v>
      </c>
      <c r="I132" s="239"/>
      <c r="J132" s="240"/>
      <c r="K132" s="241"/>
      <c r="L132" s="236" t="s">
        <v>460</v>
      </c>
    </row>
    <row r="133" spans="1:12" s="23" customFormat="1" ht="31.5" customHeight="1" x14ac:dyDescent="0.25">
      <c r="A133" s="373"/>
      <c r="B133" s="242" t="s">
        <v>95</v>
      </c>
      <c r="C133" s="242" t="s">
        <v>167</v>
      </c>
      <c r="D133" s="243" t="s">
        <v>97</v>
      </c>
      <c r="E133" s="242"/>
      <c r="F133" s="244"/>
      <c r="G133" s="244"/>
      <c r="H133" s="244"/>
      <c r="I133" s="245"/>
      <c r="J133" s="246"/>
      <c r="K133" s="247"/>
      <c r="L133" s="248"/>
    </row>
    <row r="134" spans="1:12" s="23" customFormat="1" ht="15" customHeight="1" x14ac:dyDescent="0.25">
      <c r="A134" s="374"/>
      <c r="B134" s="242" t="s">
        <v>98</v>
      </c>
      <c r="C134" s="242"/>
      <c r="D134" s="243" t="s">
        <v>100</v>
      </c>
      <c r="E134" s="242"/>
      <c r="F134" s="244"/>
      <c r="G134" s="244"/>
      <c r="H134" s="244"/>
      <c r="I134" s="245"/>
      <c r="J134" s="246"/>
      <c r="K134" s="247"/>
      <c r="L134" s="248"/>
    </row>
    <row r="135" spans="1:12" s="23" customFormat="1" ht="54.75" customHeight="1" x14ac:dyDescent="0.25">
      <c r="A135" s="374"/>
      <c r="B135" s="242" t="s">
        <v>101</v>
      </c>
      <c r="C135" s="242" t="s">
        <v>77</v>
      </c>
      <c r="D135" s="243">
        <v>2</v>
      </c>
      <c r="E135" s="242"/>
      <c r="F135" s="244"/>
      <c r="G135" s="244"/>
      <c r="H135" s="244"/>
      <c r="I135" s="245"/>
      <c r="J135" s="246"/>
      <c r="K135" s="247"/>
      <c r="L135" s="248"/>
    </row>
    <row r="136" spans="1:12" s="23" customFormat="1" ht="15" customHeight="1" x14ac:dyDescent="0.25">
      <c r="A136" s="374"/>
      <c r="B136" s="242" t="s">
        <v>102</v>
      </c>
      <c r="C136" s="242"/>
      <c r="D136" s="243"/>
      <c r="E136" s="242"/>
      <c r="F136" s="244"/>
      <c r="G136" s="244"/>
      <c r="H136" s="244"/>
      <c r="I136" s="245"/>
      <c r="J136" s="246"/>
      <c r="K136" s="247"/>
      <c r="L136" s="248"/>
    </row>
    <row r="137" spans="1:12" s="23" customFormat="1" ht="15" customHeight="1" x14ac:dyDescent="0.25">
      <c r="A137" s="375"/>
      <c r="B137" s="242" t="s">
        <v>104</v>
      </c>
      <c r="C137" s="242"/>
      <c r="D137" s="243"/>
      <c r="E137" s="242"/>
      <c r="F137" s="244"/>
      <c r="G137" s="244"/>
      <c r="H137" s="244"/>
      <c r="I137" s="245"/>
      <c r="J137" s="246"/>
      <c r="K137" s="247"/>
      <c r="L137" s="248"/>
    </row>
    <row r="138" spans="1:12" s="23" customFormat="1" ht="81" customHeight="1" x14ac:dyDescent="0.25">
      <c r="A138" s="249"/>
      <c r="B138" s="242" t="s">
        <v>171</v>
      </c>
      <c r="C138" s="242"/>
      <c r="D138" s="243"/>
      <c r="E138" s="242"/>
      <c r="F138" s="244"/>
      <c r="G138" s="244"/>
      <c r="H138" s="244"/>
      <c r="I138" s="245"/>
      <c r="J138" s="246"/>
      <c r="K138" s="247"/>
      <c r="L138" s="248"/>
    </row>
    <row r="139" spans="1:12" s="32" customFormat="1" ht="42.75" customHeight="1" x14ac:dyDescent="0.25">
      <c r="A139" s="229" t="s">
        <v>172</v>
      </c>
      <c r="B139" s="230" t="s">
        <v>173</v>
      </c>
      <c r="C139" s="230" t="s">
        <v>79</v>
      </c>
      <c r="D139" s="231">
        <v>1</v>
      </c>
      <c r="E139" s="237"/>
      <c r="F139" s="232">
        <v>216000000</v>
      </c>
      <c r="G139" s="238">
        <v>0</v>
      </c>
      <c r="H139" s="238">
        <f>F139-G139</f>
        <v>216000000</v>
      </c>
      <c r="I139" s="239"/>
      <c r="J139" s="240"/>
      <c r="K139" s="241"/>
      <c r="L139" s="236"/>
    </row>
    <row r="140" spans="1:12" s="23" customFormat="1" ht="27.75" customHeight="1" x14ac:dyDescent="0.25">
      <c r="A140" s="373"/>
      <c r="B140" s="242" t="s">
        <v>95</v>
      </c>
      <c r="C140" s="242" t="s">
        <v>167</v>
      </c>
      <c r="D140" s="243" t="s">
        <v>97</v>
      </c>
      <c r="E140" s="242"/>
      <c r="F140" s="244"/>
      <c r="G140" s="244"/>
      <c r="H140" s="244"/>
      <c r="I140" s="245"/>
      <c r="J140" s="246"/>
      <c r="K140" s="247"/>
      <c r="L140" s="248"/>
    </row>
    <row r="141" spans="1:12" s="23" customFormat="1" ht="15" customHeight="1" x14ac:dyDescent="0.25">
      <c r="A141" s="374"/>
      <c r="B141" s="242" t="s">
        <v>98</v>
      </c>
      <c r="C141" s="242"/>
      <c r="D141" s="243" t="s">
        <v>100</v>
      </c>
      <c r="E141" s="242"/>
      <c r="F141" s="244"/>
      <c r="G141" s="244"/>
      <c r="H141" s="244"/>
      <c r="I141" s="245"/>
      <c r="J141" s="246"/>
      <c r="K141" s="247"/>
      <c r="L141" s="248"/>
    </row>
    <row r="142" spans="1:12" s="23" customFormat="1" ht="42" customHeight="1" x14ac:dyDescent="0.25">
      <c r="A142" s="374"/>
      <c r="B142" s="242" t="s">
        <v>101</v>
      </c>
      <c r="C142" s="242" t="s">
        <v>79</v>
      </c>
      <c r="D142" s="243">
        <v>1</v>
      </c>
      <c r="E142" s="242"/>
      <c r="F142" s="244"/>
      <c r="G142" s="244"/>
      <c r="H142" s="244"/>
      <c r="I142" s="245"/>
      <c r="J142" s="246"/>
      <c r="K142" s="247"/>
      <c r="L142" s="248"/>
    </row>
    <row r="143" spans="1:12" s="23" customFormat="1" ht="15" customHeight="1" x14ac:dyDescent="0.25">
      <c r="A143" s="374"/>
      <c r="B143" s="242" t="s">
        <v>102</v>
      </c>
      <c r="C143" s="242"/>
      <c r="D143" s="243"/>
      <c r="E143" s="242"/>
      <c r="F143" s="244"/>
      <c r="G143" s="244"/>
      <c r="H143" s="244"/>
      <c r="I143" s="245"/>
      <c r="J143" s="246"/>
      <c r="K143" s="247"/>
      <c r="L143" s="248"/>
    </row>
    <row r="144" spans="1:12" s="23" customFormat="1" ht="15" customHeight="1" x14ac:dyDescent="0.25">
      <c r="A144" s="375"/>
      <c r="B144" s="242" t="s">
        <v>104</v>
      </c>
      <c r="C144" s="242"/>
      <c r="D144" s="243"/>
      <c r="E144" s="242"/>
      <c r="F144" s="244"/>
      <c r="G144" s="244"/>
      <c r="H144" s="244"/>
      <c r="I144" s="245"/>
      <c r="J144" s="246"/>
      <c r="K144" s="247"/>
      <c r="L144" s="248"/>
    </row>
    <row r="145" spans="1:13" s="23" customFormat="1" ht="79.5" customHeight="1" x14ac:dyDescent="0.25">
      <c r="A145" s="249"/>
      <c r="B145" s="242" t="s">
        <v>168</v>
      </c>
      <c r="C145" s="242"/>
      <c r="D145" s="243"/>
      <c r="E145" s="242"/>
      <c r="F145" s="244"/>
      <c r="G145" s="244"/>
      <c r="H145" s="244"/>
      <c r="I145" s="245"/>
      <c r="J145" s="246"/>
      <c r="K145" s="247"/>
      <c r="L145" s="248"/>
    </row>
    <row r="146" spans="1:13" s="32" customFormat="1" ht="36.75" customHeight="1" x14ac:dyDescent="0.25">
      <c r="A146" s="229" t="s">
        <v>174</v>
      </c>
      <c r="B146" s="230" t="s">
        <v>175</v>
      </c>
      <c r="C146" s="230" t="s">
        <v>78</v>
      </c>
      <c r="D146" s="231">
        <v>1</v>
      </c>
      <c r="E146" s="237"/>
      <c r="F146" s="232">
        <v>680000000</v>
      </c>
      <c r="G146" s="238">
        <v>0</v>
      </c>
      <c r="H146" s="238">
        <f>F146-G146</f>
        <v>680000000</v>
      </c>
      <c r="I146" s="239"/>
      <c r="J146" s="240"/>
      <c r="K146" s="241"/>
      <c r="L146" s="236"/>
    </row>
    <row r="147" spans="1:13" s="23" customFormat="1" ht="31.5" customHeight="1" x14ac:dyDescent="0.25">
      <c r="A147" s="373"/>
      <c r="B147" s="242" t="s">
        <v>95</v>
      </c>
      <c r="C147" s="242" t="s">
        <v>167</v>
      </c>
      <c r="D147" s="243" t="s">
        <v>97</v>
      </c>
      <c r="E147" s="242"/>
      <c r="F147" s="244"/>
      <c r="G147" s="244"/>
      <c r="H147" s="244"/>
      <c r="I147" s="245"/>
      <c r="J147" s="246"/>
      <c r="K147" s="247"/>
      <c r="L147" s="248"/>
    </row>
    <row r="148" spans="1:13" s="23" customFormat="1" ht="15" customHeight="1" x14ac:dyDescent="0.25">
      <c r="A148" s="374"/>
      <c r="B148" s="242" t="s">
        <v>98</v>
      </c>
      <c r="C148" s="242"/>
      <c r="D148" s="243" t="s">
        <v>100</v>
      </c>
      <c r="E148" s="242"/>
      <c r="F148" s="244"/>
      <c r="G148" s="244"/>
      <c r="H148" s="244"/>
      <c r="I148" s="245"/>
      <c r="J148" s="246"/>
      <c r="K148" s="247"/>
      <c r="L148" s="248"/>
    </row>
    <row r="149" spans="1:13" s="23" customFormat="1" ht="41.25" customHeight="1" x14ac:dyDescent="0.25">
      <c r="A149" s="374"/>
      <c r="B149" s="242" t="s">
        <v>101</v>
      </c>
      <c r="C149" s="242" t="s">
        <v>78</v>
      </c>
      <c r="D149" s="243">
        <v>1</v>
      </c>
      <c r="E149" s="242"/>
      <c r="F149" s="244"/>
      <c r="G149" s="244"/>
      <c r="H149" s="244"/>
      <c r="I149" s="245"/>
      <c r="J149" s="246"/>
      <c r="K149" s="247"/>
      <c r="L149" s="248"/>
    </row>
    <row r="150" spans="1:13" s="23" customFormat="1" ht="15" customHeight="1" x14ac:dyDescent="0.25">
      <c r="A150" s="374"/>
      <c r="B150" s="242" t="s">
        <v>102</v>
      </c>
      <c r="C150" s="242"/>
      <c r="D150" s="243"/>
      <c r="E150" s="242"/>
      <c r="F150" s="244"/>
      <c r="G150" s="244"/>
      <c r="H150" s="244"/>
      <c r="I150" s="245"/>
      <c r="J150" s="246"/>
      <c r="K150" s="247"/>
      <c r="L150" s="248"/>
    </row>
    <row r="151" spans="1:13" s="23" customFormat="1" ht="15" customHeight="1" x14ac:dyDescent="0.25">
      <c r="A151" s="375"/>
      <c r="B151" s="242" t="s">
        <v>104</v>
      </c>
      <c r="C151" s="242"/>
      <c r="D151" s="243"/>
      <c r="E151" s="242"/>
      <c r="F151" s="244"/>
      <c r="G151" s="244"/>
      <c r="H151" s="244"/>
      <c r="I151" s="245"/>
      <c r="J151" s="246"/>
      <c r="K151" s="247"/>
      <c r="L151" s="248"/>
    </row>
    <row r="152" spans="1:13" s="23" customFormat="1" ht="84" customHeight="1" x14ac:dyDescent="0.25">
      <c r="A152" s="249"/>
      <c r="B152" s="242" t="s">
        <v>168</v>
      </c>
      <c r="C152" s="242"/>
      <c r="D152" s="243"/>
      <c r="E152" s="242"/>
      <c r="F152" s="244"/>
      <c r="G152" s="244"/>
      <c r="H152" s="244"/>
      <c r="I152" s="245"/>
      <c r="J152" s="246"/>
      <c r="K152" s="247"/>
      <c r="L152" s="248"/>
    </row>
    <row r="153" spans="1:13" s="32" customFormat="1" ht="24" customHeight="1" x14ac:dyDescent="0.25">
      <c r="A153" s="263">
        <v>1.1000000000000001</v>
      </c>
      <c r="B153" s="264" t="s">
        <v>33</v>
      </c>
      <c r="C153" s="264" t="s">
        <v>34</v>
      </c>
      <c r="D153" s="265">
        <v>100</v>
      </c>
      <c r="E153" s="264" t="s">
        <v>92</v>
      </c>
      <c r="F153" s="266">
        <f>SUM(F154:F237)</f>
        <v>1960000000</v>
      </c>
      <c r="G153" s="266">
        <f>SUM(G154:G237)</f>
        <v>1464000000</v>
      </c>
      <c r="H153" s="266">
        <f>SUM(H154:H237)</f>
        <v>496000000</v>
      </c>
      <c r="I153" s="233"/>
      <c r="J153" s="234"/>
      <c r="K153" s="235"/>
      <c r="L153" s="236"/>
    </row>
    <row r="154" spans="1:13" s="32" customFormat="1" ht="15" customHeight="1" x14ac:dyDescent="0.25">
      <c r="A154" s="229" t="s">
        <v>176</v>
      </c>
      <c r="B154" s="230" t="s">
        <v>177</v>
      </c>
      <c r="C154" s="230"/>
      <c r="D154" s="231"/>
      <c r="E154" s="237"/>
      <c r="F154" s="232">
        <v>8000000</v>
      </c>
      <c r="G154" s="238">
        <v>6000000</v>
      </c>
      <c r="H154" s="238">
        <f>F154-G154</f>
        <v>2000000</v>
      </c>
      <c r="I154" s="239"/>
      <c r="J154" s="240"/>
      <c r="K154" s="241"/>
      <c r="L154" s="236"/>
    </row>
    <row r="155" spans="1:13" s="23" customFormat="1" ht="24" customHeight="1" x14ac:dyDescent="0.25">
      <c r="A155" s="373"/>
      <c r="B155" s="242" t="s">
        <v>95</v>
      </c>
      <c r="C155" s="242" t="s">
        <v>178</v>
      </c>
      <c r="D155" s="243" t="s">
        <v>179</v>
      </c>
      <c r="E155" s="242"/>
      <c r="F155" s="244"/>
      <c r="G155" s="244"/>
      <c r="H155" s="244"/>
      <c r="I155" s="245"/>
      <c r="J155" s="246"/>
      <c r="K155" s="247"/>
      <c r="L155" s="248"/>
      <c r="M155" s="32"/>
    </row>
    <row r="156" spans="1:13" s="23" customFormat="1" ht="15" customHeight="1" x14ac:dyDescent="0.25">
      <c r="A156" s="374"/>
      <c r="B156" s="242" t="s">
        <v>98</v>
      </c>
      <c r="C156" s="242"/>
      <c r="D156" s="243" t="s">
        <v>100</v>
      </c>
      <c r="E156" s="242"/>
      <c r="F156" s="244"/>
      <c r="G156" s="244"/>
      <c r="H156" s="244"/>
      <c r="I156" s="245"/>
      <c r="J156" s="246"/>
      <c r="K156" s="247"/>
      <c r="L156" s="248"/>
      <c r="M156" s="32"/>
    </row>
    <row r="157" spans="1:13" s="23" customFormat="1" ht="15" customHeight="1" x14ac:dyDescent="0.25">
      <c r="A157" s="374"/>
      <c r="B157" s="242" t="s">
        <v>101</v>
      </c>
      <c r="C157" s="242"/>
      <c r="D157" s="243"/>
      <c r="E157" s="242"/>
      <c r="F157" s="244"/>
      <c r="G157" s="244"/>
      <c r="H157" s="244"/>
      <c r="I157" s="245"/>
      <c r="J157" s="246"/>
      <c r="K157" s="247"/>
      <c r="L157" s="248"/>
      <c r="M157" s="32"/>
    </row>
    <row r="158" spans="1:13" s="23" customFormat="1" ht="15" customHeight="1" x14ac:dyDescent="0.25">
      <c r="A158" s="374"/>
      <c r="B158" s="242" t="s">
        <v>102</v>
      </c>
      <c r="C158" s="242"/>
      <c r="D158" s="243"/>
      <c r="E158" s="242"/>
      <c r="F158" s="244"/>
      <c r="G158" s="244"/>
      <c r="H158" s="244"/>
      <c r="I158" s="245"/>
      <c r="J158" s="246"/>
      <c r="K158" s="247"/>
      <c r="L158" s="248"/>
      <c r="M158" s="32"/>
    </row>
    <row r="159" spans="1:13" s="23" customFormat="1" ht="15" customHeight="1" x14ac:dyDescent="0.25">
      <c r="A159" s="375"/>
      <c r="B159" s="242" t="s">
        <v>104</v>
      </c>
      <c r="C159" s="242"/>
      <c r="D159" s="243"/>
      <c r="E159" s="242"/>
      <c r="F159" s="244"/>
      <c r="G159" s="244"/>
      <c r="H159" s="244"/>
      <c r="I159" s="245"/>
      <c r="J159" s="246"/>
      <c r="K159" s="247"/>
      <c r="L159" s="248"/>
      <c r="M159" s="32"/>
    </row>
    <row r="160" spans="1:13" s="23" customFormat="1" ht="21" customHeight="1" x14ac:dyDescent="0.25">
      <c r="A160" s="249"/>
      <c r="B160" s="242" t="s">
        <v>180</v>
      </c>
      <c r="C160" s="242"/>
      <c r="D160" s="243"/>
      <c r="E160" s="242"/>
      <c r="F160" s="244"/>
      <c r="G160" s="244"/>
      <c r="H160" s="244"/>
      <c r="I160" s="245"/>
      <c r="J160" s="246"/>
      <c r="K160" s="247"/>
      <c r="L160" s="248"/>
      <c r="M160" s="32"/>
    </row>
    <row r="161" spans="1:12" s="32" customFormat="1" ht="15" customHeight="1" x14ac:dyDescent="0.25">
      <c r="A161" s="229" t="s">
        <v>181</v>
      </c>
      <c r="B161" s="230" t="s">
        <v>182</v>
      </c>
      <c r="C161" s="230" t="s">
        <v>40</v>
      </c>
      <c r="D161" s="231">
        <v>2200</v>
      </c>
      <c r="E161" s="237"/>
      <c r="F161" s="232">
        <v>18000000</v>
      </c>
      <c r="G161" s="238">
        <v>18000000</v>
      </c>
      <c r="H161" s="238">
        <f>F161-G161</f>
        <v>0</v>
      </c>
      <c r="I161" s="239"/>
      <c r="J161" s="240"/>
      <c r="K161" s="241"/>
      <c r="L161" s="236"/>
    </row>
    <row r="162" spans="1:12" s="23" customFormat="1" ht="15" customHeight="1" x14ac:dyDescent="0.25">
      <c r="A162" s="373"/>
      <c r="B162" s="242" t="s">
        <v>95</v>
      </c>
      <c r="C162" s="242" t="s">
        <v>178</v>
      </c>
      <c r="D162" s="243" t="s">
        <v>179</v>
      </c>
      <c r="E162" s="242"/>
      <c r="F162" s="244"/>
      <c r="G162" s="244"/>
      <c r="H162" s="244"/>
      <c r="I162" s="245"/>
      <c r="J162" s="246"/>
      <c r="K162" s="247"/>
      <c r="L162" s="248"/>
    </row>
    <row r="163" spans="1:12" s="23" customFormat="1" ht="15" customHeight="1" x14ac:dyDescent="0.25">
      <c r="A163" s="374"/>
      <c r="B163" s="242" t="s">
        <v>98</v>
      </c>
      <c r="C163" s="242" t="s">
        <v>99</v>
      </c>
      <c r="D163" s="243" t="s">
        <v>100</v>
      </c>
      <c r="E163" s="242"/>
      <c r="F163" s="244"/>
      <c r="G163" s="244"/>
      <c r="H163" s="244"/>
      <c r="I163" s="245"/>
      <c r="J163" s="246"/>
      <c r="K163" s="247"/>
      <c r="L163" s="248"/>
    </row>
    <row r="164" spans="1:12" s="23" customFormat="1" ht="18.75" customHeight="1" x14ac:dyDescent="0.25">
      <c r="A164" s="374"/>
      <c r="B164" s="242" t="s">
        <v>101</v>
      </c>
      <c r="C164" s="242" t="s">
        <v>40</v>
      </c>
      <c r="D164" s="243">
        <v>2200</v>
      </c>
      <c r="E164" s="242"/>
      <c r="F164" s="244"/>
      <c r="G164" s="244"/>
      <c r="H164" s="244"/>
      <c r="I164" s="245"/>
      <c r="J164" s="246"/>
      <c r="K164" s="247"/>
      <c r="L164" s="248"/>
    </row>
    <row r="165" spans="1:12" s="23" customFormat="1" ht="15" customHeight="1" x14ac:dyDescent="0.25">
      <c r="A165" s="374"/>
      <c r="B165" s="242" t="s">
        <v>102</v>
      </c>
      <c r="C165" s="242" t="s">
        <v>183</v>
      </c>
      <c r="D165" s="250">
        <v>1</v>
      </c>
      <c r="E165" s="251"/>
      <c r="F165" s="244"/>
      <c r="G165" s="244"/>
      <c r="H165" s="244"/>
      <c r="I165" s="245"/>
      <c r="J165" s="246"/>
      <c r="K165" s="247"/>
      <c r="L165" s="248"/>
    </row>
    <row r="166" spans="1:12" s="23" customFormat="1" ht="15" customHeight="1" x14ac:dyDescent="0.25">
      <c r="A166" s="375"/>
      <c r="B166" s="242" t="s">
        <v>104</v>
      </c>
      <c r="C166" s="242" t="s">
        <v>184</v>
      </c>
      <c r="D166" s="243"/>
      <c r="E166" s="242"/>
      <c r="F166" s="244"/>
      <c r="G166" s="244"/>
      <c r="H166" s="244"/>
      <c r="I166" s="245"/>
      <c r="J166" s="246"/>
      <c r="K166" s="247"/>
      <c r="L166" s="248"/>
    </row>
    <row r="167" spans="1:12" s="23" customFormat="1" ht="53.25" customHeight="1" x14ac:dyDescent="0.25">
      <c r="A167" s="249"/>
      <c r="B167" s="242" t="s">
        <v>185</v>
      </c>
      <c r="C167" s="242"/>
      <c r="D167" s="243"/>
      <c r="E167" s="242"/>
      <c r="F167" s="244"/>
      <c r="G167" s="244"/>
      <c r="H167" s="244"/>
      <c r="I167" s="245"/>
      <c r="J167" s="246"/>
      <c r="K167" s="247"/>
      <c r="L167" s="248"/>
    </row>
    <row r="168" spans="1:12" s="32" customFormat="1" ht="30" customHeight="1" x14ac:dyDescent="0.25">
      <c r="A168" s="229" t="s">
        <v>186</v>
      </c>
      <c r="B168" s="230" t="s">
        <v>187</v>
      </c>
      <c r="C168" s="230" t="s">
        <v>39</v>
      </c>
      <c r="D168" s="231">
        <v>12</v>
      </c>
      <c r="E168" s="237"/>
      <c r="F168" s="232">
        <v>303000000</v>
      </c>
      <c r="G168" s="238">
        <v>220000000</v>
      </c>
      <c r="H168" s="238">
        <f>F168-G168</f>
        <v>83000000</v>
      </c>
      <c r="I168" s="239"/>
      <c r="J168" s="240"/>
      <c r="K168" s="241"/>
      <c r="L168" s="236"/>
    </row>
    <row r="169" spans="1:12" s="23" customFormat="1" ht="15" customHeight="1" x14ac:dyDescent="0.25">
      <c r="A169" s="373"/>
      <c r="B169" s="242" t="s">
        <v>95</v>
      </c>
      <c r="C169" s="242" t="s">
        <v>178</v>
      </c>
      <c r="D169" s="243" t="s">
        <v>179</v>
      </c>
      <c r="E169" s="242"/>
      <c r="F169" s="244"/>
      <c r="G169" s="244"/>
      <c r="H169" s="244"/>
      <c r="I169" s="245"/>
      <c r="J169" s="246"/>
      <c r="K169" s="247"/>
      <c r="L169" s="248"/>
    </row>
    <row r="170" spans="1:12" s="23" customFormat="1" ht="15" customHeight="1" x14ac:dyDescent="0.25">
      <c r="A170" s="374"/>
      <c r="B170" s="242" t="s">
        <v>98</v>
      </c>
      <c r="C170" s="242" t="s">
        <v>99</v>
      </c>
      <c r="D170" s="243" t="s">
        <v>100</v>
      </c>
      <c r="E170" s="242"/>
      <c r="F170" s="244"/>
      <c r="G170" s="244"/>
      <c r="H170" s="244"/>
      <c r="I170" s="245"/>
      <c r="J170" s="246"/>
      <c r="K170" s="247"/>
      <c r="L170" s="248"/>
    </row>
    <row r="171" spans="1:12" s="23" customFormat="1" ht="15" customHeight="1" x14ac:dyDescent="0.25">
      <c r="A171" s="374"/>
      <c r="B171" s="242" t="s">
        <v>101</v>
      </c>
      <c r="C171" s="242" t="s">
        <v>39</v>
      </c>
      <c r="D171" s="243">
        <v>12</v>
      </c>
      <c r="E171" s="242"/>
      <c r="F171" s="244"/>
      <c r="G171" s="244"/>
      <c r="H171" s="244"/>
      <c r="I171" s="245"/>
      <c r="J171" s="246"/>
      <c r="K171" s="247"/>
      <c r="L171" s="248"/>
    </row>
    <row r="172" spans="1:12" s="23" customFormat="1" ht="15" customHeight="1" x14ac:dyDescent="0.25">
      <c r="A172" s="374"/>
      <c r="B172" s="242" t="s">
        <v>102</v>
      </c>
      <c r="C172" s="242" t="s">
        <v>188</v>
      </c>
      <c r="D172" s="250">
        <v>1</v>
      </c>
      <c r="E172" s="251"/>
      <c r="F172" s="244"/>
      <c r="G172" s="244"/>
      <c r="H172" s="244"/>
      <c r="I172" s="245"/>
      <c r="J172" s="246"/>
      <c r="K172" s="247"/>
      <c r="L172" s="248"/>
    </row>
    <row r="173" spans="1:12" s="23" customFormat="1" ht="15" customHeight="1" x14ac:dyDescent="0.25">
      <c r="A173" s="375"/>
      <c r="B173" s="242" t="s">
        <v>104</v>
      </c>
      <c r="C173" s="242" t="s">
        <v>184</v>
      </c>
      <c r="D173" s="243"/>
      <c r="E173" s="242"/>
      <c r="F173" s="244"/>
      <c r="G173" s="244"/>
      <c r="H173" s="244"/>
      <c r="I173" s="245"/>
      <c r="J173" s="246"/>
      <c r="K173" s="247"/>
      <c r="L173" s="248"/>
    </row>
    <row r="174" spans="1:12" s="23" customFormat="1" ht="81" customHeight="1" x14ac:dyDescent="0.25">
      <c r="A174" s="249"/>
      <c r="B174" s="242" t="s">
        <v>189</v>
      </c>
      <c r="C174" s="242"/>
      <c r="D174" s="243"/>
      <c r="E174" s="242"/>
      <c r="F174" s="244"/>
      <c r="G174" s="244"/>
      <c r="H174" s="244"/>
      <c r="I174" s="245"/>
      <c r="J174" s="246"/>
      <c r="K174" s="247"/>
      <c r="L174" s="248"/>
    </row>
    <row r="175" spans="1:12" s="32" customFormat="1" ht="30.75" customHeight="1" x14ac:dyDescent="0.25">
      <c r="A175" s="229" t="s">
        <v>190</v>
      </c>
      <c r="B175" s="230" t="s">
        <v>191</v>
      </c>
      <c r="C175" s="230" t="s">
        <v>13</v>
      </c>
      <c r="D175" s="231">
        <v>70</v>
      </c>
      <c r="E175" s="237"/>
      <c r="F175" s="232">
        <v>146000000</v>
      </c>
      <c r="G175" s="238">
        <v>0</v>
      </c>
      <c r="H175" s="238">
        <f>F175-G175</f>
        <v>146000000</v>
      </c>
      <c r="I175" s="239"/>
      <c r="J175" s="240"/>
      <c r="K175" s="241"/>
      <c r="L175" s="236" t="s">
        <v>192</v>
      </c>
    </row>
    <row r="176" spans="1:12" s="23" customFormat="1" ht="26.25" customHeight="1" x14ac:dyDescent="0.25">
      <c r="A176" s="373"/>
      <c r="B176" s="242" t="s">
        <v>95</v>
      </c>
      <c r="C176" s="242" t="s">
        <v>178</v>
      </c>
      <c r="D176" s="243" t="s">
        <v>179</v>
      </c>
      <c r="E176" s="242"/>
      <c r="F176" s="244"/>
      <c r="G176" s="244"/>
      <c r="H176" s="244"/>
      <c r="I176" s="245"/>
      <c r="J176" s="246"/>
      <c r="K176" s="247"/>
      <c r="L176" s="248"/>
    </row>
    <row r="177" spans="1:14" s="23" customFormat="1" ht="15" customHeight="1" x14ac:dyDescent="0.25">
      <c r="A177" s="374"/>
      <c r="B177" s="242" t="s">
        <v>98</v>
      </c>
      <c r="C177" s="242" t="s">
        <v>99</v>
      </c>
      <c r="D177" s="243" t="s">
        <v>100</v>
      </c>
      <c r="E177" s="242"/>
      <c r="F177" s="244"/>
      <c r="G177" s="244"/>
      <c r="H177" s="244"/>
      <c r="I177" s="245"/>
      <c r="J177" s="246"/>
      <c r="K177" s="247"/>
      <c r="L177" s="248"/>
    </row>
    <row r="178" spans="1:14" s="23" customFormat="1" ht="29.25" customHeight="1" x14ac:dyDescent="0.25">
      <c r="A178" s="374"/>
      <c r="B178" s="242" t="s">
        <v>101</v>
      </c>
      <c r="C178" s="242" t="s">
        <v>13</v>
      </c>
      <c r="D178" s="243">
        <v>70</v>
      </c>
      <c r="E178" s="242"/>
      <c r="F178" s="244"/>
      <c r="G178" s="244"/>
      <c r="H178" s="244"/>
      <c r="I178" s="245"/>
      <c r="J178" s="246"/>
      <c r="K178" s="247"/>
      <c r="L178" s="248"/>
    </row>
    <row r="179" spans="1:14" s="23" customFormat="1" ht="26.25" customHeight="1" x14ac:dyDescent="0.25">
      <c r="A179" s="374"/>
      <c r="B179" s="242" t="s">
        <v>102</v>
      </c>
      <c r="C179" s="242" t="s">
        <v>193</v>
      </c>
      <c r="D179" s="250">
        <v>1</v>
      </c>
      <c r="E179" s="251"/>
      <c r="F179" s="244"/>
      <c r="G179" s="244"/>
      <c r="H179" s="244"/>
      <c r="I179" s="245"/>
      <c r="J179" s="246"/>
      <c r="K179" s="247"/>
      <c r="L179" s="248"/>
    </row>
    <row r="180" spans="1:14" s="23" customFormat="1" ht="15" customHeight="1" x14ac:dyDescent="0.25">
      <c r="A180" s="375"/>
      <c r="B180" s="242" t="s">
        <v>104</v>
      </c>
      <c r="C180" s="242" t="s">
        <v>184</v>
      </c>
      <c r="D180" s="243"/>
      <c r="E180" s="242"/>
      <c r="F180" s="244"/>
      <c r="G180" s="244"/>
      <c r="H180" s="244"/>
      <c r="I180" s="245"/>
      <c r="J180" s="246"/>
      <c r="K180" s="247"/>
      <c r="L180" s="248"/>
    </row>
    <row r="181" spans="1:14" s="23" customFormat="1" ht="69" customHeight="1" x14ac:dyDescent="0.25">
      <c r="A181" s="249"/>
      <c r="B181" s="242" t="s">
        <v>189</v>
      </c>
      <c r="C181" s="242"/>
      <c r="D181" s="243"/>
      <c r="E181" s="242"/>
      <c r="F181" s="244"/>
      <c r="G181" s="244"/>
      <c r="H181" s="244"/>
      <c r="I181" s="245"/>
      <c r="J181" s="246"/>
      <c r="K181" s="247"/>
      <c r="L181" s="248"/>
    </row>
    <row r="182" spans="1:14" s="32" customFormat="1" ht="53.25" customHeight="1" x14ac:dyDescent="0.25">
      <c r="A182" s="229" t="s">
        <v>194</v>
      </c>
      <c r="B182" s="230" t="s">
        <v>195</v>
      </c>
      <c r="C182" s="230" t="s">
        <v>38</v>
      </c>
      <c r="D182" s="231">
        <v>12</v>
      </c>
      <c r="E182" s="237"/>
      <c r="F182" s="232">
        <v>723000000</v>
      </c>
      <c r="G182" s="238">
        <v>654000000</v>
      </c>
      <c r="H182" s="238">
        <f>F182-G182</f>
        <v>69000000</v>
      </c>
      <c r="I182" s="239"/>
      <c r="J182" s="240"/>
      <c r="K182" s="241"/>
      <c r="L182" s="248" t="s">
        <v>196</v>
      </c>
      <c r="N182" s="32" t="s">
        <v>461</v>
      </c>
    </row>
    <row r="183" spans="1:14" s="23" customFormat="1" ht="25.5" customHeight="1" x14ac:dyDescent="0.25">
      <c r="A183" s="373"/>
      <c r="B183" s="242" t="s">
        <v>95</v>
      </c>
      <c r="C183" s="242" t="s">
        <v>178</v>
      </c>
      <c r="D183" s="243" t="s">
        <v>179</v>
      </c>
      <c r="E183" s="242"/>
      <c r="F183" s="244"/>
      <c r="G183" s="244"/>
      <c r="H183" s="244"/>
      <c r="I183" s="245"/>
      <c r="J183" s="246"/>
      <c r="K183" s="247"/>
      <c r="L183" s="248"/>
    </row>
    <row r="184" spans="1:14" s="23" customFormat="1" ht="15" customHeight="1" x14ac:dyDescent="0.25">
      <c r="A184" s="374"/>
      <c r="B184" s="242" t="s">
        <v>98</v>
      </c>
      <c r="C184" s="242" t="s">
        <v>99</v>
      </c>
      <c r="D184" s="243" t="s">
        <v>100</v>
      </c>
      <c r="E184" s="242"/>
      <c r="F184" s="244"/>
      <c r="G184" s="244"/>
      <c r="H184" s="244"/>
      <c r="I184" s="245"/>
      <c r="J184" s="246"/>
      <c r="K184" s="247"/>
      <c r="L184" s="248"/>
    </row>
    <row r="185" spans="1:14" s="23" customFormat="1" ht="39.75" customHeight="1" x14ac:dyDescent="0.25">
      <c r="A185" s="374"/>
      <c r="B185" s="242" t="s">
        <v>101</v>
      </c>
      <c r="C185" s="242" t="s">
        <v>38</v>
      </c>
      <c r="D185" s="243">
        <v>12</v>
      </c>
      <c r="E185" s="242"/>
      <c r="F185" s="244"/>
      <c r="G185" s="244"/>
      <c r="H185" s="244"/>
      <c r="I185" s="245"/>
      <c r="J185" s="246"/>
      <c r="K185" s="247"/>
      <c r="L185" s="248"/>
    </row>
    <row r="186" spans="1:14" s="23" customFormat="1" ht="29.25" customHeight="1" x14ac:dyDescent="0.25">
      <c r="A186" s="374"/>
      <c r="B186" s="242" t="s">
        <v>102</v>
      </c>
      <c r="C186" s="242" t="s">
        <v>197</v>
      </c>
      <c r="D186" s="250">
        <v>1</v>
      </c>
      <c r="E186" s="251"/>
      <c r="F186" s="244"/>
      <c r="G186" s="244"/>
      <c r="H186" s="244"/>
      <c r="I186" s="245"/>
      <c r="J186" s="246"/>
      <c r="K186" s="247"/>
      <c r="L186" s="248"/>
    </row>
    <row r="187" spans="1:14" s="23" customFormat="1" ht="15" customHeight="1" x14ac:dyDescent="0.25">
      <c r="A187" s="375"/>
      <c r="B187" s="242" t="s">
        <v>104</v>
      </c>
      <c r="C187" s="242" t="s">
        <v>184</v>
      </c>
      <c r="D187" s="243"/>
      <c r="E187" s="242"/>
      <c r="F187" s="244"/>
      <c r="G187" s="244"/>
      <c r="H187" s="244"/>
      <c r="I187" s="245"/>
      <c r="J187" s="246"/>
      <c r="K187" s="247"/>
      <c r="L187" s="248"/>
    </row>
    <row r="188" spans="1:14" s="23" customFormat="1" ht="78.75" customHeight="1" x14ac:dyDescent="0.25">
      <c r="A188" s="249"/>
      <c r="B188" s="242" t="s">
        <v>189</v>
      </c>
      <c r="C188" s="242"/>
      <c r="D188" s="243"/>
      <c r="E188" s="242"/>
      <c r="F188" s="244"/>
      <c r="G188" s="244"/>
      <c r="H188" s="244"/>
      <c r="I188" s="245"/>
      <c r="J188" s="246"/>
      <c r="K188" s="247"/>
      <c r="L188" s="248"/>
    </row>
    <row r="189" spans="1:14" s="32" customFormat="1" ht="27.75" customHeight="1" x14ac:dyDescent="0.25">
      <c r="A189" s="229" t="s">
        <v>198</v>
      </c>
      <c r="B189" s="230" t="s">
        <v>199</v>
      </c>
      <c r="C189" s="230" t="s">
        <v>35</v>
      </c>
      <c r="D189" s="231">
        <v>12</v>
      </c>
      <c r="E189" s="237"/>
      <c r="F189" s="232">
        <v>55000000</v>
      </c>
      <c r="G189" s="238">
        <v>55000000</v>
      </c>
      <c r="H189" s="238">
        <f>F189-G189</f>
        <v>0</v>
      </c>
      <c r="I189" s="239"/>
      <c r="J189" s="240"/>
      <c r="K189" s="241"/>
      <c r="L189" s="236" t="s">
        <v>109</v>
      </c>
    </row>
    <row r="190" spans="1:14" s="23" customFormat="1" ht="28.5" customHeight="1" x14ac:dyDescent="0.25">
      <c r="A190" s="373"/>
      <c r="B190" s="242" t="s">
        <v>95</v>
      </c>
      <c r="C190" s="242" t="s">
        <v>178</v>
      </c>
      <c r="D190" s="243" t="s">
        <v>179</v>
      </c>
      <c r="E190" s="242"/>
      <c r="F190" s="244"/>
      <c r="G190" s="244"/>
      <c r="H190" s="244"/>
      <c r="I190" s="245"/>
      <c r="J190" s="246"/>
      <c r="K190" s="247"/>
      <c r="L190" s="248"/>
    </row>
    <row r="191" spans="1:14" s="23" customFormat="1" ht="15" customHeight="1" x14ac:dyDescent="0.25">
      <c r="A191" s="374"/>
      <c r="B191" s="242" t="s">
        <v>98</v>
      </c>
      <c r="C191" s="242" t="s">
        <v>99</v>
      </c>
      <c r="D191" s="243" t="s">
        <v>100</v>
      </c>
      <c r="E191" s="242"/>
      <c r="F191" s="244"/>
      <c r="G191" s="244"/>
      <c r="H191" s="244"/>
      <c r="I191" s="245"/>
      <c r="J191" s="246"/>
      <c r="K191" s="247"/>
      <c r="L191" s="248"/>
    </row>
    <row r="192" spans="1:14" s="23" customFormat="1" ht="30.75" customHeight="1" x14ac:dyDescent="0.25">
      <c r="A192" s="374"/>
      <c r="B192" s="242" t="s">
        <v>101</v>
      </c>
      <c r="C192" s="242" t="s">
        <v>35</v>
      </c>
      <c r="D192" s="243">
        <v>12</v>
      </c>
      <c r="E192" s="242"/>
      <c r="F192" s="244"/>
      <c r="G192" s="244"/>
      <c r="H192" s="244"/>
      <c r="I192" s="245"/>
      <c r="J192" s="246"/>
      <c r="K192" s="247"/>
      <c r="L192" s="248"/>
    </row>
    <row r="193" spans="1:12" s="23" customFormat="1" ht="15" customHeight="1" x14ac:dyDescent="0.25">
      <c r="A193" s="374"/>
      <c r="B193" s="242" t="s">
        <v>102</v>
      </c>
      <c r="C193" s="242" t="s">
        <v>200</v>
      </c>
      <c r="D193" s="250">
        <v>1</v>
      </c>
      <c r="E193" s="251"/>
      <c r="F193" s="244"/>
      <c r="G193" s="244"/>
      <c r="H193" s="244"/>
      <c r="I193" s="245"/>
      <c r="J193" s="246"/>
      <c r="K193" s="247"/>
      <c r="L193" s="248"/>
    </row>
    <row r="194" spans="1:12" s="23" customFormat="1" ht="15" customHeight="1" x14ac:dyDescent="0.25">
      <c r="A194" s="375"/>
      <c r="B194" s="242" t="s">
        <v>104</v>
      </c>
      <c r="C194" s="242" t="s">
        <v>184</v>
      </c>
      <c r="D194" s="243"/>
      <c r="E194" s="242"/>
      <c r="F194" s="244"/>
      <c r="G194" s="244"/>
      <c r="H194" s="244"/>
      <c r="I194" s="245"/>
      <c r="J194" s="246"/>
      <c r="K194" s="247"/>
      <c r="L194" s="248"/>
    </row>
    <row r="195" spans="1:12" s="23" customFormat="1" ht="70.5" customHeight="1" x14ac:dyDescent="0.25">
      <c r="A195" s="249"/>
      <c r="B195" s="242" t="s">
        <v>189</v>
      </c>
      <c r="C195" s="242"/>
      <c r="D195" s="243"/>
      <c r="E195" s="242"/>
      <c r="F195" s="244"/>
      <c r="G195" s="244"/>
      <c r="H195" s="244"/>
      <c r="I195" s="245"/>
      <c r="J195" s="246"/>
      <c r="K195" s="247"/>
      <c r="L195" s="248"/>
    </row>
    <row r="196" spans="1:12" s="32" customFormat="1" ht="30.75" customHeight="1" x14ac:dyDescent="0.25">
      <c r="A196" s="229" t="s">
        <v>201</v>
      </c>
      <c r="B196" s="230" t="s">
        <v>202</v>
      </c>
      <c r="C196" s="230" t="s">
        <v>36</v>
      </c>
      <c r="D196" s="231">
        <v>1</v>
      </c>
      <c r="E196" s="237"/>
      <c r="F196" s="232">
        <v>51000000</v>
      </c>
      <c r="G196" s="238">
        <v>51000000</v>
      </c>
      <c r="H196" s="238">
        <f>F196-G196</f>
        <v>0</v>
      </c>
      <c r="I196" s="239"/>
      <c r="J196" s="240"/>
      <c r="K196" s="241"/>
      <c r="L196" s="236"/>
    </row>
    <row r="197" spans="1:12" s="23" customFormat="1" ht="29.25" customHeight="1" x14ac:dyDescent="0.25">
      <c r="A197" s="373"/>
      <c r="B197" s="242" t="s">
        <v>95</v>
      </c>
      <c r="C197" s="242" t="s">
        <v>178</v>
      </c>
      <c r="D197" s="243" t="s">
        <v>179</v>
      </c>
      <c r="E197" s="242"/>
      <c r="F197" s="244"/>
      <c r="G197" s="244"/>
      <c r="H197" s="244"/>
      <c r="I197" s="245"/>
      <c r="J197" s="246"/>
      <c r="K197" s="247"/>
      <c r="L197" s="248"/>
    </row>
    <row r="198" spans="1:12" s="23" customFormat="1" ht="15" customHeight="1" x14ac:dyDescent="0.25">
      <c r="A198" s="374"/>
      <c r="B198" s="242" t="s">
        <v>98</v>
      </c>
      <c r="C198" s="242" t="s">
        <v>99</v>
      </c>
      <c r="D198" s="243" t="s">
        <v>100</v>
      </c>
      <c r="E198" s="242"/>
      <c r="F198" s="244"/>
      <c r="G198" s="244"/>
      <c r="H198" s="244"/>
      <c r="I198" s="245"/>
      <c r="J198" s="246"/>
      <c r="K198" s="247"/>
      <c r="L198" s="248"/>
    </row>
    <row r="199" spans="1:12" s="23" customFormat="1" ht="27.75" customHeight="1" x14ac:dyDescent="0.25">
      <c r="A199" s="374"/>
      <c r="B199" s="242" t="s">
        <v>101</v>
      </c>
      <c r="C199" s="242" t="s">
        <v>36</v>
      </c>
      <c r="D199" s="243">
        <v>1</v>
      </c>
      <c r="E199" s="242"/>
      <c r="F199" s="244"/>
      <c r="G199" s="244"/>
      <c r="H199" s="244"/>
      <c r="I199" s="245"/>
      <c r="J199" s="246"/>
      <c r="K199" s="247"/>
      <c r="L199" s="248"/>
    </row>
    <row r="200" spans="1:12" s="23" customFormat="1" ht="24" customHeight="1" x14ac:dyDescent="0.25">
      <c r="A200" s="374"/>
      <c r="B200" s="242" t="s">
        <v>102</v>
      </c>
      <c r="C200" s="242" t="s">
        <v>5</v>
      </c>
      <c r="D200" s="250">
        <v>1</v>
      </c>
      <c r="E200" s="251"/>
      <c r="F200" s="244"/>
      <c r="G200" s="244"/>
      <c r="H200" s="244"/>
      <c r="I200" s="245"/>
      <c r="J200" s="246"/>
      <c r="K200" s="247"/>
      <c r="L200" s="248"/>
    </row>
    <row r="201" spans="1:12" s="23" customFormat="1" ht="15" customHeight="1" x14ac:dyDescent="0.25">
      <c r="A201" s="375"/>
      <c r="B201" s="242" t="s">
        <v>104</v>
      </c>
      <c r="C201" s="242" t="s">
        <v>184</v>
      </c>
      <c r="D201" s="243"/>
      <c r="E201" s="242"/>
      <c r="F201" s="244"/>
      <c r="G201" s="244"/>
      <c r="H201" s="244"/>
      <c r="I201" s="245"/>
      <c r="J201" s="246"/>
      <c r="K201" s="247"/>
      <c r="L201" s="248"/>
    </row>
    <row r="202" spans="1:12" s="23" customFormat="1" ht="15" customHeight="1" x14ac:dyDescent="0.25">
      <c r="A202" s="249"/>
      <c r="B202" s="242" t="s">
        <v>203</v>
      </c>
      <c r="C202" s="242"/>
      <c r="D202" s="243"/>
      <c r="E202" s="242"/>
      <c r="F202" s="244"/>
      <c r="G202" s="244"/>
      <c r="H202" s="244"/>
      <c r="I202" s="245"/>
      <c r="J202" s="246"/>
      <c r="K202" s="247"/>
      <c r="L202" s="248"/>
    </row>
    <row r="203" spans="1:12" s="32" customFormat="1" ht="41.25" customHeight="1" x14ac:dyDescent="0.25">
      <c r="A203" s="229" t="s">
        <v>204</v>
      </c>
      <c r="B203" s="230" t="s">
        <v>205</v>
      </c>
      <c r="C203" s="230" t="s">
        <v>41</v>
      </c>
      <c r="D203" s="231">
        <v>12</v>
      </c>
      <c r="E203" s="237"/>
      <c r="F203" s="232">
        <v>18000000</v>
      </c>
      <c r="G203" s="238">
        <v>18000000</v>
      </c>
      <c r="H203" s="238">
        <f>F203-G203</f>
        <v>0</v>
      </c>
      <c r="I203" s="239"/>
      <c r="J203" s="240"/>
      <c r="K203" s="241"/>
      <c r="L203" s="236"/>
    </row>
    <row r="204" spans="1:12" s="23" customFormat="1" ht="24" customHeight="1" x14ac:dyDescent="0.25">
      <c r="A204" s="373"/>
      <c r="B204" s="242" t="s">
        <v>95</v>
      </c>
      <c r="C204" s="242" t="s">
        <v>178</v>
      </c>
      <c r="D204" s="243" t="s">
        <v>179</v>
      </c>
      <c r="E204" s="242"/>
      <c r="F204" s="244"/>
      <c r="G204" s="244"/>
      <c r="H204" s="244"/>
      <c r="I204" s="245"/>
      <c r="J204" s="246"/>
      <c r="K204" s="247"/>
      <c r="L204" s="248"/>
    </row>
    <row r="205" spans="1:12" s="23" customFormat="1" ht="15" customHeight="1" x14ac:dyDescent="0.25">
      <c r="A205" s="374"/>
      <c r="B205" s="242" t="s">
        <v>98</v>
      </c>
      <c r="C205" s="242" t="s">
        <v>99</v>
      </c>
      <c r="D205" s="243" t="s">
        <v>100</v>
      </c>
      <c r="E205" s="242"/>
      <c r="F205" s="244"/>
      <c r="G205" s="244"/>
      <c r="H205" s="244"/>
      <c r="I205" s="245"/>
      <c r="J205" s="246"/>
      <c r="K205" s="247"/>
      <c r="L205" s="248"/>
    </row>
    <row r="206" spans="1:12" s="23" customFormat="1" ht="47.25" customHeight="1" x14ac:dyDescent="0.25">
      <c r="A206" s="374"/>
      <c r="B206" s="242" t="s">
        <v>101</v>
      </c>
      <c r="C206" s="242" t="s">
        <v>41</v>
      </c>
      <c r="D206" s="243">
        <v>12</v>
      </c>
      <c r="E206" s="242"/>
      <c r="F206" s="244"/>
      <c r="G206" s="244"/>
      <c r="H206" s="244"/>
      <c r="I206" s="245"/>
      <c r="J206" s="246"/>
      <c r="K206" s="247"/>
      <c r="L206" s="248"/>
    </row>
    <row r="207" spans="1:12" s="23" customFormat="1" ht="29.25" customHeight="1" x14ac:dyDescent="0.25">
      <c r="A207" s="374"/>
      <c r="B207" s="242" t="s">
        <v>102</v>
      </c>
      <c r="C207" s="242" t="s">
        <v>206</v>
      </c>
      <c r="D207" s="250">
        <v>1</v>
      </c>
      <c r="E207" s="251"/>
      <c r="F207" s="244"/>
      <c r="G207" s="244"/>
      <c r="H207" s="244"/>
      <c r="I207" s="245"/>
      <c r="J207" s="246"/>
      <c r="K207" s="247"/>
      <c r="L207" s="248"/>
    </row>
    <row r="208" spans="1:12" s="23" customFormat="1" ht="16.5" customHeight="1" x14ac:dyDescent="0.25">
      <c r="A208" s="375"/>
      <c r="B208" s="242" t="s">
        <v>104</v>
      </c>
      <c r="C208" s="242" t="s">
        <v>184</v>
      </c>
      <c r="D208" s="243"/>
      <c r="E208" s="242"/>
      <c r="F208" s="244"/>
      <c r="G208" s="244"/>
      <c r="H208" s="244"/>
      <c r="I208" s="245"/>
      <c r="J208" s="246"/>
      <c r="K208" s="247"/>
      <c r="L208" s="248"/>
    </row>
    <row r="209" spans="1:12" s="23" customFormat="1" ht="72" customHeight="1" x14ac:dyDescent="0.25">
      <c r="A209" s="249"/>
      <c r="B209" s="242" t="s">
        <v>203</v>
      </c>
      <c r="C209" s="242"/>
      <c r="D209" s="243"/>
      <c r="E209" s="242"/>
      <c r="F209" s="244"/>
      <c r="G209" s="244"/>
      <c r="H209" s="244"/>
      <c r="I209" s="245"/>
      <c r="J209" s="246"/>
      <c r="K209" s="247"/>
      <c r="L209" s="248"/>
    </row>
    <row r="210" spans="1:12" s="32" customFormat="1" ht="30.75" customHeight="1" x14ac:dyDescent="0.25">
      <c r="A210" s="229" t="s">
        <v>207</v>
      </c>
      <c r="B210" s="230" t="s">
        <v>208</v>
      </c>
      <c r="C210" s="230" t="s">
        <v>14</v>
      </c>
      <c r="D210" s="231">
        <v>6</v>
      </c>
      <c r="E210" s="237"/>
      <c r="F210" s="232">
        <v>42000000</v>
      </c>
      <c r="G210" s="238">
        <v>40000000</v>
      </c>
      <c r="H210" s="238">
        <f>F210-G210</f>
        <v>2000000</v>
      </c>
      <c r="I210" s="239"/>
      <c r="J210" s="240"/>
      <c r="K210" s="241"/>
      <c r="L210" s="236" t="s">
        <v>209</v>
      </c>
    </row>
    <row r="211" spans="1:12" s="23" customFormat="1" ht="26.25" customHeight="1" x14ac:dyDescent="0.25">
      <c r="A211" s="373"/>
      <c r="B211" s="242" t="s">
        <v>95</v>
      </c>
      <c r="C211" s="242" t="s">
        <v>178</v>
      </c>
      <c r="D211" s="243" t="s">
        <v>179</v>
      </c>
      <c r="E211" s="242"/>
      <c r="F211" s="244"/>
      <c r="G211" s="244"/>
      <c r="H211" s="244"/>
      <c r="I211" s="245"/>
      <c r="J211" s="246"/>
      <c r="K211" s="247"/>
      <c r="L211" s="248"/>
    </row>
    <row r="212" spans="1:12" s="23" customFormat="1" ht="15" customHeight="1" x14ac:dyDescent="0.25">
      <c r="A212" s="374"/>
      <c r="B212" s="242" t="s">
        <v>98</v>
      </c>
      <c r="C212" s="242" t="s">
        <v>99</v>
      </c>
      <c r="D212" s="243" t="s">
        <v>100</v>
      </c>
      <c r="E212" s="242"/>
      <c r="F212" s="244"/>
      <c r="G212" s="244"/>
      <c r="H212" s="244"/>
      <c r="I212" s="245"/>
      <c r="J212" s="246"/>
      <c r="K212" s="247"/>
      <c r="L212" s="248"/>
    </row>
    <row r="213" spans="1:12" s="23" customFormat="1" ht="31.5" customHeight="1" x14ac:dyDescent="0.25">
      <c r="A213" s="374"/>
      <c r="B213" s="242" t="s">
        <v>101</v>
      </c>
      <c r="C213" s="242" t="s">
        <v>14</v>
      </c>
      <c r="D213" s="243">
        <v>6</v>
      </c>
      <c r="E213" s="242"/>
      <c r="F213" s="244"/>
      <c r="G213" s="244"/>
      <c r="H213" s="244"/>
      <c r="I213" s="245"/>
      <c r="J213" s="246"/>
      <c r="K213" s="247"/>
      <c r="L213" s="248"/>
    </row>
    <row r="214" spans="1:12" s="23" customFormat="1" ht="28.5" customHeight="1" x14ac:dyDescent="0.25">
      <c r="A214" s="374"/>
      <c r="B214" s="242" t="s">
        <v>102</v>
      </c>
      <c r="C214" s="242" t="s">
        <v>210</v>
      </c>
      <c r="D214" s="250">
        <v>1</v>
      </c>
      <c r="E214" s="251"/>
      <c r="F214" s="244"/>
      <c r="G214" s="244"/>
      <c r="H214" s="244"/>
      <c r="I214" s="245"/>
      <c r="J214" s="246"/>
      <c r="K214" s="247"/>
      <c r="L214" s="248"/>
    </row>
    <row r="215" spans="1:12" s="23" customFormat="1" ht="15" customHeight="1" x14ac:dyDescent="0.25">
      <c r="A215" s="375"/>
      <c r="B215" s="242" t="s">
        <v>104</v>
      </c>
      <c r="C215" s="242" t="s">
        <v>184</v>
      </c>
      <c r="D215" s="243"/>
      <c r="E215" s="242"/>
      <c r="F215" s="244"/>
      <c r="G215" s="244"/>
      <c r="H215" s="244"/>
      <c r="I215" s="245"/>
      <c r="J215" s="246"/>
      <c r="K215" s="247"/>
      <c r="L215" s="248"/>
    </row>
    <row r="216" spans="1:12" s="23" customFormat="1" ht="74.25" customHeight="1" x14ac:dyDescent="0.25">
      <c r="A216" s="249"/>
      <c r="B216" s="242" t="s">
        <v>211</v>
      </c>
      <c r="C216" s="242"/>
      <c r="D216" s="243"/>
      <c r="E216" s="242"/>
      <c r="F216" s="244"/>
      <c r="G216" s="244"/>
      <c r="H216" s="244"/>
      <c r="I216" s="245"/>
      <c r="J216" s="246"/>
      <c r="K216" s="247"/>
      <c r="L216" s="248"/>
    </row>
    <row r="217" spans="1:12" s="32" customFormat="1" ht="29.25" customHeight="1" x14ac:dyDescent="0.25">
      <c r="A217" s="229" t="s">
        <v>212</v>
      </c>
      <c r="B217" s="230" t="s">
        <v>213</v>
      </c>
      <c r="C217" s="230" t="s">
        <v>42</v>
      </c>
      <c r="D217" s="231">
        <v>12</v>
      </c>
      <c r="E217" s="237"/>
      <c r="F217" s="232">
        <v>42000000</v>
      </c>
      <c r="G217" s="238">
        <v>42000000</v>
      </c>
      <c r="H217" s="238">
        <f>F217-G217</f>
        <v>0</v>
      </c>
      <c r="I217" s="239"/>
      <c r="J217" s="240"/>
      <c r="K217" s="241"/>
      <c r="L217" s="236"/>
    </row>
    <row r="218" spans="1:12" s="23" customFormat="1" ht="24.75" customHeight="1" x14ac:dyDescent="0.25">
      <c r="A218" s="373"/>
      <c r="B218" s="242" t="s">
        <v>95</v>
      </c>
      <c r="C218" s="242" t="s">
        <v>178</v>
      </c>
      <c r="D218" s="243" t="s">
        <v>179</v>
      </c>
      <c r="E218" s="242"/>
      <c r="F218" s="244"/>
      <c r="G218" s="244"/>
      <c r="H218" s="244"/>
      <c r="I218" s="245"/>
      <c r="J218" s="246"/>
      <c r="K218" s="247"/>
      <c r="L218" s="248"/>
    </row>
    <row r="219" spans="1:12" s="23" customFormat="1" ht="15" customHeight="1" x14ac:dyDescent="0.25">
      <c r="A219" s="374"/>
      <c r="B219" s="242" t="s">
        <v>98</v>
      </c>
      <c r="C219" s="242" t="s">
        <v>99</v>
      </c>
      <c r="D219" s="243" t="s">
        <v>100</v>
      </c>
      <c r="E219" s="242"/>
      <c r="F219" s="244"/>
      <c r="G219" s="244"/>
      <c r="H219" s="244"/>
      <c r="I219" s="245"/>
      <c r="J219" s="246"/>
      <c r="K219" s="247"/>
      <c r="L219" s="248"/>
    </row>
    <row r="220" spans="1:12" s="23" customFormat="1" ht="28.5" customHeight="1" x14ac:dyDescent="0.25">
      <c r="A220" s="374"/>
      <c r="B220" s="242" t="s">
        <v>101</v>
      </c>
      <c r="C220" s="242" t="s">
        <v>42</v>
      </c>
      <c r="D220" s="243">
        <v>12</v>
      </c>
      <c r="E220" s="242"/>
      <c r="F220" s="244"/>
      <c r="G220" s="244"/>
      <c r="H220" s="244"/>
      <c r="I220" s="245"/>
      <c r="J220" s="246"/>
      <c r="K220" s="247"/>
      <c r="L220" s="248"/>
    </row>
    <row r="221" spans="1:12" s="23" customFormat="1" ht="15" customHeight="1" x14ac:dyDescent="0.25">
      <c r="A221" s="374"/>
      <c r="B221" s="242" t="s">
        <v>102</v>
      </c>
      <c r="C221" s="242" t="s">
        <v>214</v>
      </c>
      <c r="D221" s="250">
        <v>1</v>
      </c>
      <c r="E221" s="251"/>
      <c r="F221" s="244"/>
      <c r="G221" s="244"/>
      <c r="H221" s="244"/>
      <c r="I221" s="245"/>
      <c r="J221" s="246"/>
      <c r="K221" s="247"/>
      <c r="L221" s="248"/>
    </row>
    <row r="222" spans="1:12" s="23" customFormat="1" ht="15" customHeight="1" x14ac:dyDescent="0.25">
      <c r="A222" s="375"/>
      <c r="B222" s="242" t="s">
        <v>104</v>
      </c>
      <c r="C222" s="242" t="s">
        <v>184</v>
      </c>
      <c r="D222" s="243"/>
      <c r="E222" s="242"/>
      <c r="F222" s="244"/>
      <c r="G222" s="244"/>
      <c r="H222" s="244"/>
      <c r="I222" s="245"/>
      <c r="J222" s="246"/>
      <c r="K222" s="247"/>
      <c r="L222" s="248"/>
    </row>
    <row r="223" spans="1:12" s="23" customFormat="1" ht="66" customHeight="1" x14ac:dyDescent="0.25">
      <c r="A223" s="249"/>
      <c r="B223" s="242" t="s">
        <v>211</v>
      </c>
      <c r="C223" s="242"/>
      <c r="D223" s="243"/>
      <c r="E223" s="242"/>
      <c r="F223" s="244"/>
      <c r="G223" s="244"/>
      <c r="H223" s="244"/>
      <c r="I223" s="245"/>
      <c r="J223" s="246"/>
      <c r="K223" s="247"/>
      <c r="L223" s="248"/>
    </row>
    <row r="224" spans="1:12" s="32" customFormat="1" ht="37.5" customHeight="1" x14ac:dyDescent="0.25">
      <c r="A224" s="229" t="s">
        <v>215</v>
      </c>
      <c r="B224" s="230" t="s">
        <v>216</v>
      </c>
      <c r="C224" s="230" t="s">
        <v>43</v>
      </c>
      <c r="D224" s="231">
        <v>1</v>
      </c>
      <c r="E224" s="237"/>
      <c r="F224" s="232">
        <v>390000000</v>
      </c>
      <c r="G224" s="238">
        <v>300000000</v>
      </c>
      <c r="H224" s="238">
        <f>F224-G224</f>
        <v>90000000</v>
      </c>
      <c r="I224" s="239"/>
      <c r="J224" s="240"/>
      <c r="K224" s="241"/>
      <c r="L224" s="236" t="s">
        <v>217</v>
      </c>
    </row>
    <row r="225" spans="1:12" s="23" customFormat="1" ht="28.5" customHeight="1" x14ac:dyDescent="0.25">
      <c r="A225" s="373"/>
      <c r="B225" s="242" t="s">
        <v>95</v>
      </c>
      <c r="C225" s="242" t="s">
        <v>178</v>
      </c>
      <c r="D225" s="243" t="s">
        <v>179</v>
      </c>
      <c r="E225" s="242"/>
      <c r="F225" s="244"/>
      <c r="G225" s="244"/>
      <c r="H225" s="244"/>
      <c r="I225" s="245"/>
      <c r="J225" s="246"/>
      <c r="K225" s="247"/>
      <c r="L225" s="248"/>
    </row>
    <row r="226" spans="1:12" s="23" customFormat="1" ht="15" customHeight="1" x14ac:dyDescent="0.25">
      <c r="A226" s="374"/>
      <c r="B226" s="242" t="s">
        <v>98</v>
      </c>
      <c r="C226" s="242" t="s">
        <v>99</v>
      </c>
      <c r="D226" s="243" t="s">
        <v>100</v>
      </c>
      <c r="E226" s="242"/>
      <c r="F226" s="244"/>
      <c r="G226" s="244"/>
      <c r="H226" s="244"/>
      <c r="I226" s="245"/>
      <c r="J226" s="246"/>
      <c r="K226" s="247"/>
      <c r="L226" s="248"/>
    </row>
    <row r="227" spans="1:12" s="23" customFormat="1" ht="36.75" customHeight="1" x14ac:dyDescent="0.25">
      <c r="A227" s="374"/>
      <c r="B227" s="242" t="s">
        <v>101</v>
      </c>
      <c r="C227" s="242" t="s">
        <v>43</v>
      </c>
      <c r="D227" s="243">
        <v>1</v>
      </c>
      <c r="E227" s="242"/>
      <c r="F227" s="244"/>
      <c r="G227" s="244"/>
      <c r="H227" s="244"/>
      <c r="I227" s="245"/>
      <c r="J227" s="246"/>
      <c r="K227" s="247"/>
      <c r="L227" s="248"/>
    </row>
    <row r="228" spans="1:12" s="23" customFormat="1" ht="29.25" customHeight="1" x14ac:dyDescent="0.25">
      <c r="A228" s="374"/>
      <c r="B228" s="242" t="s">
        <v>102</v>
      </c>
      <c r="C228" s="242" t="s">
        <v>218</v>
      </c>
      <c r="D228" s="250">
        <v>1</v>
      </c>
      <c r="E228" s="251"/>
      <c r="F228" s="244"/>
      <c r="G228" s="244"/>
      <c r="H228" s="244"/>
      <c r="I228" s="245"/>
      <c r="J228" s="246"/>
      <c r="K228" s="247"/>
      <c r="L228" s="248"/>
    </row>
    <row r="229" spans="1:12" s="23" customFormat="1" ht="15" customHeight="1" x14ac:dyDescent="0.25">
      <c r="A229" s="375"/>
      <c r="B229" s="242" t="s">
        <v>104</v>
      </c>
      <c r="C229" s="242" t="s">
        <v>105</v>
      </c>
      <c r="D229" s="243"/>
      <c r="E229" s="242"/>
      <c r="F229" s="244"/>
      <c r="G229" s="244"/>
      <c r="H229" s="244"/>
      <c r="I229" s="245"/>
      <c r="J229" s="246"/>
      <c r="K229" s="247"/>
      <c r="L229" s="248"/>
    </row>
    <row r="230" spans="1:12" s="23" customFormat="1" ht="69.75" customHeight="1" x14ac:dyDescent="0.25">
      <c r="A230" s="249"/>
      <c r="B230" s="242" t="s">
        <v>211</v>
      </c>
      <c r="C230" s="242"/>
      <c r="D230" s="243"/>
      <c r="E230" s="242"/>
      <c r="F230" s="244"/>
      <c r="G230" s="244"/>
      <c r="H230" s="238"/>
      <c r="I230" s="245"/>
      <c r="J230" s="246"/>
      <c r="K230" s="247"/>
      <c r="L230" s="248"/>
    </row>
    <row r="231" spans="1:12" s="32" customFormat="1" ht="29.25" customHeight="1" x14ac:dyDescent="0.25">
      <c r="A231" s="229" t="s">
        <v>219</v>
      </c>
      <c r="B231" s="230" t="s">
        <v>220</v>
      </c>
      <c r="C231" s="230" t="s">
        <v>37</v>
      </c>
      <c r="D231" s="231">
        <v>12</v>
      </c>
      <c r="E231" s="237"/>
      <c r="F231" s="232">
        <v>164000000</v>
      </c>
      <c r="G231" s="238">
        <v>60000000</v>
      </c>
      <c r="H231" s="238">
        <f>F231-G231</f>
        <v>104000000</v>
      </c>
      <c r="I231" s="239"/>
      <c r="J231" s="240"/>
      <c r="K231" s="241"/>
      <c r="L231" s="236"/>
    </row>
    <row r="232" spans="1:12" s="23" customFormat="1" ht="25.5" customHeight="1" x14ac:dyDescent="0.25">
      <c r="A232" s="373"/>
      <c r="B232" s="242" t="s">
        <v>95</v>
      </c>
      <c r="C232" s="242" t="s">
        <v>178</v>
      </c>
      <c r="D232" s="243" t="s">
        <v>179</v>
      </c>
      <c r="E232" s="242"/>
      <c r="F232" s="244"/>
      <c r="G232" s="244"/>
      <c r="H232" s="244"/>
      <c r="I232" s="245"/>
      <c r="J232" s="246"/>
      <c r="K232" s="247"/>
      <c r="L232" s="248"/>
    </row>
    <row r="233" spans="1:12" s="23" customFormat="1" ht="15" customHeight="1" x14ac:dyDescent="0.25">
      <c r="A233" s="374"/>
      <c r="B233" s="242" t="s">
        <v>98</v>
      </c>
      <c r="C233" s="242" t="s">
        <v>99</v>
      </c>
      <c r="D233" s="243" t="s">
        <v>100</v>
      </c>
      <c r="E233" s="242"/>
      <c r="F233" s="244"/>
      <c r="G233" s="244"/>
      <c r="H233" s="244"/>
      <c r="I233" s="245"/>
      <c r="J233" s="246"/>
      <c r="K233" s="247"/>
      <c r="L233" s="248"/>
    </row>
    <row r="234" spans="1:12" s="23" customFormat="1" ht="15" customHeight="1" x14ac:dyDescent="0.25">
      <c r="A234" s="374"/>
      <c r="B234" s="242" t="s">
        <v>101</v>
      </c>
      <c r="C234" s="242" t="s">
        <v>37</v>
      </c>
      <c r="D234" s="243">
        <v>12</v>
      </c>
      <c r="E234" s="242"/>
      <c r="F234" s="244"/>
      <c r="G234" s="244"/>
      <c r="H234" s="244"/>
      <c r="I234" s="245"/>
      <c r="J234" s="246"/>
      <c r="K234" s="247"/>
      <c r="L234" s="248"/>
    </row>
    <row r="235" spans="1:12" s="23" customFormat="1" ht="15" customHeight="1" x14ac:dyDescent="0.25">
      <c r="A235" s="374"/>
      <c r="B235" s="242" t="s">
        <v>102</v>
      </c>
      <c r="C235" s="242" t="s">
        <v>221</v>
      </c>
      <c r="D235" s="250">
        <v>1</v>
      </c>
      <c r="E235" s="251"/>
      <c r="F235" s="244"/>
      <c r="G235" s="244"/>
      <c r="H235" s="244"/>
      <c r="I235" s="245"/>
      <c r="J235" s="246"/>
      <c r="K235" s="247"/>
      <c r="L235" s="248"/>
    </row>
    <row r="236" spans="1:12" s="23" customFormat="1" ht="15" customHeight="1" x14ac:dyDescent="0.25">
      <c r="A236" s="375"/>
      <c r="B236" s="242" t="s">
        <v>104</v>
      </c>
      <c r="C236" s="242" t="s">
        <v>184</v>
      </c>
      <c r="D236" s="243"/>
      <c r="E236" s="242"/>
      <c r="F236" s="244"/>
      <c r="G236" s="244"/>
      <c r="H236" s="244"/>
      <c r="I236" s="245"/>
      <c r="J236" s="246"/>
      <c r="K236" s="247"/>
      <c r="L236" s="248"/>
    </row>
    <row r="237" spans="1:12" s="23" customFormat="1" ht="69.75" customHeight="1" x14ac:dyDescent="0.25">
      <c r="A237" s="249"/>
      <c r="B237" s="242" t="s">
        <v>211</v>
      </c>
      <c r="C237" s="242"/>
      <c r="D237" s="243"/>
      <c r="E237" s="242"/>
      <c r="F237" s="244"/>
      <c r="G237" s="244"/>
      <c r="H237" s="244"/>
      <c r="I237" s="245"/>
      <c r="J237" s="246"/>
      <c r="K237" s="247"/>
      <c r="L237" s="248"/>
    </row>
    <row r="238" spans="1:12" s="32" customFormat="1" ht="30" customHeight="1" x14ac:dyDescent="0.25">
      <c r="A238" s="229">
        <v>1.2</v>
      </c>
      <c r="B238" s="230" t="s">
        <v>44</v>
      </c>
      <c r="C238" s="230" t="s">
        <v>7</v>
      </c>
      <c r="D238" s="231">
        <v>100</v>
      </c>
      <c r="E238" s="230" t="s">
        <v>92</v>
      </c>
      <c r="F238" s="232">
        <f>SUM(F239:F322)</f>
        <v>5367000000</v>
      </c>
      <c r="G238" s="232">
        <f>SUM(G239:G322)</f>
        <v>1737000000</v>
      </c>
      <c r="H238" s="232">
        <f>SUM(H239:H322)</f>
        <v>3630000000</v>
      </c>
      <c r="I238" s="233"/>
      <c r="J238" s="234"/>
      <c r="K238" s="235"/>
      <c r="L238" s="236"/>
    </row>
    <row r="239" spans="1:12" s="32" customFormat="1" ht="72.75" customHeight="1" x14ac:dyDescent="0.25">
      <c r="A239" s="229" t="s">
        <v>222</v>
      </c>
      <c r="B239" s="230" t="s">
        <v>223</v>
      </c>
      <c r="C239" s="230" t="s">
        <v>45</v>
      </c>
      <c r="D239" s="231">
        <v>1</v>
      </c>
      <c r="E239" s="237"/>
      <c r="F239" s="232">
        <v>79000000</v>
      </c>
      <c r="G239" s="238">
        <v>125000000</v>
      </c>
      <c r="H239" s="238">
        <f>F239-G239</f>
        <v>-46000000</v>
      </c>
      <c r="I239" s="239"/>
      <c r="J239" s="240"/>
      <c r="K239" s="241"/>
      <c r="L239" s="236" t="s">
        <v>462</v>
      </c>
    </row>
    <row r="240" spans="1:12" s="23" customFormat="1" ht="28.5" customHeight="1" x14ac:dyDescent="0.25">
      <c r="A240" s="373"/>
      <c r="B240" s="242" t="s">
        <v>95</v>
      </c>
      <c r="C240" s="242" t="s">
        <v>224</v>
      </c>
      <c r="D240" s="243" t="s">
        <v>179</v>
      </c>
      <c r="E240" s="242"/>
      <c r="F240" s="244"/>
      <c r="G240" s="244"/>
      <c r="H240" s="244"/>
      <c r="I240" s="245"/>
      <c r="J240" s="246"/>
      <c r="K240" s="247"/>
      <c r="L240" s="248"/>
    </row>
    <row r="241" spans="1:14" s="23" customFormat="1" ht="15" customHeight="1" x14ac:dyDescent="0.25">
      <c r="A241" s="374"/>
      <c r="B241" s="242" t="s">
        <v>98</v>
      </c>
      <c r="C241" s="242" t="s">
        <v>99</v>
      </c>
      <c r="D241" s="243" t="s">
        <v>100</v>
      </c>
      <c r="E241" s="242"/>
      <c r="F241" s="244"/>
      <c r="G241" s="244"/>
      <c r="H241" s="244"/>
      <c r="I241" s="245"/>
      <c r="J241" s="246"/>
      <c r="K241" s="247"/>
      <c r="L241" s="248"/>
    </row>
    <row r="242" spans="1:14" s="23" customFormat="1" ht="18.75" customHeight="1" x14ac:dyDescent="0.25">
      <c r="A242" s="374"/>
      <c r="B242" s="242" t="s">
        <v>101</v>
      </c>
      <c r="C242" s="242" t="s">
        <v>45</v>
      </c>
      <c r="D242" s="243">
        <v>1</v>
      </c>
      <c r="E242" s="242"/>
      <c r="F242" s="244"/>
      <c r="G242" s="244"/>
      <c r="H242" s="244"/>
      <c r="I242" s="245"/>
      <c r="J242" s="246"/>
      <c r="K242" s="247"/>
      <c r="L242" s="248"/>
    </row>
    <row r="243" spans="1:14" s="23" customFormat="1" ht="25.5" customHeight="1" x14ac:dyDescent="0.25">
      <c r="A243" s="374"/>
      <c r="B243" s="242" t="s">
        <v>102</v>
      </c>
      <c r="C243" s="242" t="s">
        <v>225</v>
      </c>
      <c r="D243" s="250">
        <v>1</v>
      </c>
      <c r="E243" s="251"/>
      <c r="F243" s="244"/>
      <c r="G243" s="244"/>
      <c r="H243" s="244"/>
      <c r="I243" s="245"/>
      <c r="J243" s="246"/>
      <c r="K243" s="247"/>
      <c r="L243" s="248"/>
    </row>
    <row r="244" spans="1:14" s="23" customFormat="1" ht="15" customHeight="1" x14ac:dyDescent="0.25">
      <c r="A244" s="375"/>
      <c r="B244" s="242" t="s">
        <v>104</v>
      </c>
      <c r="C244" s="242" t="s">
        <v>184</v>
      </c>
      <c r="D244" s="243"/>
      <c r="E244" s="242"/>
      <c r="F244" s="244"/>
      <c r="G244" s="244"/>
      <c r="H244" s="244"/>
      <c r="I244" s="245"/>
      <c r="J244" s="246"/>
      <c r="K244" s="247"/>
      <c r="L244" s="248"/>
    </row>
    <row r="245" spans="1:14" s="23" customFormat="1" ht="66.75" customHeight="1" x14ac:dyDescent="0.25">
      <c r="A245" s="249"/>
      <c r="B245" s="242" t="s">
        <v>189</v>
      </c>
      <c r="C245" s="242"/>
      <c r="D245" s="243"/>
      <c r="E245" s="242"/>
      <c r="F245" s="244"/>
      <c r="G245" s="244"/>
      <c r="H245" s="244"/>
      <c r="I245" s="245"/>
      <c r="J245" s="246"/>
      <c r="K245" s="247"/>
      <c r="L245" s="248"/>
    </row>
    <row r="246" spans="1:14" s="32" customFormat="1" ht="29.25" customHeight="1" x14ac:dyDescent="0.25">
      <c r="A246" s="229" t="s">
        <v>226</v>
      </c>
      <c r="B246" s="230" t="s">
        <v>227</v>
      </c>
      <c r="C246" s="230" t="s">
        <v>47</v>
      </c>
      <c r="D246" s="231">
        <v>33</v>
      </c>
      <c r="E246" s="237"/>
      <c r="F246" s="232">
        <v>425000000</v>
      </c>
      <c r="G246" s="238">
        <v>225000000</v>
      </c>
      <c r="H246" s="238">
        <f>F246-G246</f>
        <v>200000000</v>
      </c>
      <c r="I246" s="239"/>
      <c r="J246" s="240"/>
      <c r="K246" s="241"/>
      <c r="L246" s="236"/>
      <c r="N246" s="32" t="s">
        <v>463</v>
      </c>
    </row>
    <row r="247" spans="1:14" s="23" customFormat="1" ht="27" customHeight="1" x14ac:dyDescent="0.25">
      <c r="A247" s="373"/>
      <c r="B247" s="242" t="s">
        <v>95</v>
      </c>
      <c r="C247" s="242" t="s">
        <v>224</v>
      </c>
      <c r="D247" s="243" t="s">
        <v>179</v>
      </c>
      <c r="E247" s="242"/>
      <c r="F247" s="244"/>
      <c r="G247" s="244"/>
      <c r="H247" s="244"/>
      <c r="I247" s="245"/>
      <c r="J247" s="246"/>
      <c r="K247" s="247"/>
      <c r="L247" s="248"/>
    </row>
    <row r="248" spans="1:14" s="23" customFormat="1" ht="15" customHeight="1" x14ac:dyDescent="0.25">
      <c r="A248" s="374"/>
      <c r="B248" s="242" t="s">
        <v>98</v>
      </c>
      <c r="C248" s="242" t="s">
        <v>99</v>
      </c>
      <c r="D248" s="243" t="s">
        <v>100</v>
      </c>
      <c r="E248" s="242"/>
      <c r="F248" s="244"/>
      <c r="G248" s="244"/>
      <c r="H248" s="244"/>
      <c r="I248" s="245"/>
      <c r="J248" s="246"/>
      <c r="K248" s="247"/>
      <c r="L248" s="248"/>
    </row>
    <row r="249" spans="1:14" s="23" customFormat="1" ht="15" customHeight="1" x14ac:dyDescent="0.25">
      <c r="A249" s="374"/>
      <c r="B249" s="242" t="s">
        <v>101</v>
      </c>
      <c r="C249" s="242" t="s">
        <v>47</v>
      </c>
      <c r="D249" s="243">
        <v>33</v>
      </c>
      <c r="E249" s="242"/>
      <c r="F249" s="244"/>
      <c r="G249" s="244"/>
      <c r="H249" s="244"/>
      <c r="I249" s="245"/>
      <c r="J249" s="246"/>
      <c r="K249" s="247"/>
      <c r="L249" s="248"/>
    </row>
    <row r="250" spans="1:14" s="23" customFormat="1" ht="28.5" customHeight="1" x14ac:dyDescent="0.25">
      <c r="A250" s="374"/>
      <c r="B250" s="242" t="s">
        <v>102</v>
      </c>
      <c r="C250" s="242" t="s">
        <v>228</v>
      </c>
      <c r="D250" s="250">
        <v>1</v>
      </c>
      <c r="E250" s="251"/>
      <c r="F250" s="244"/>
      <c r="G250" s="244"/>
      <c r="H250" s="244"/>
      <c r="I250" s="245"/>
      <c r="J250" s="246"/>
      <c r="K250" s="247"/>
      <c r="L250" s="248"/>
    </row>
    <row r="251" spans="1:14" s="23" customFormat="1" ht="15" customHeight="1" x14ac:dyDescent="0.25">
      <c r="A251" s="375"/>
      <c r="B251" s="242" t="s">
        <v>104</v>
      </c>
      <c r="C251" s="242" t="s">
        <v>184</v>
      </c>
      <c r="D251" s="243"/>
      <c r="E251" s="242"/>
      <c r="F251" s="244"/>
      <c r="G251" s="244"/>
      <c r="H251" s="244"/>
      <c r="I251" s="245"/>
      <c r="J251" s="246"/>
      <c r="K251" s="247"/>
      <c r="L251" s="248"/>
    </row>
    <row r="252" spans="1:14" s="23" customFormat="1" ht="68.25" customHeight="1" x14ac:dyDescent="0.25">
      <c r="A252" s="249"/>
      <c r="B252" s="242" t="s">
        <v>189</v>
      </c>
      <c r="C252" s="242"/>
      <c r="D252" s="243"/>
      <c r="E252" s="242"/>
      <c r="F252" s="244"/>
      <c r="G252" s="244"/>
      <c r="H252" s="244"/>
      <c r="I252" s="245"/>
      <c r="J252" s="246"/>
      <c r="K252" s="247"/>
      <c r="L252" s="248"/>
    </row>
    <row r="253" spans="1:14" s="32" customFormat="1" ht="36.75" customHeight="1" x14ac:dyDescent="0.25">
      <c r="A253" s="229" t="s">
        <v>229</v>
      </c>
      <c r="B253" s="230" t="s">
        <v>230</v>
      </c>
      <c r="C253" s="230" t="s">
        <v>15</v>
      </c>
      <c r="D253" s="231">
        <v>56</v>
      </c>
      <c r="E253" s="237"/>
      <c r="F253" s="232">
        <v>36000000</v>
      </c>
      <c r="G253" s="238">
        <v>36000000</v>
      </c>
      <c r="H253" s="238">
        <f>F253-G253</f>
        <v>0</v>
      </c>
      <c r="I253" s="239"/>
      <c r="J253" s="240"/>
      <c r="K253" s="241"/>
      <c r="L253" s="236"/>
    </row>
    <row r="254" spans="1:14" s="23" customFormat="1" ht="24" customHeight="1" x14ac:dyDescent="0.25">
      <c r="A254" s="373"/>
      <c r="B254" s="242" t="s">
        <v>95</v>
      </c>
      <c r="C254" s="242" t="s">
        <v>224</v>
      </c>
      <c r="D254" s="243" t="s">
        <v>179</v>
      </c>
      <c r="E254" s="242"/>
      <c r="F254" s="244"/>
      <c r="G254" s="244"/>
      <c r="H254" s="244"/>
      <c r="I254" s="245"/>
      <c r="J254" s="246"/>
      <c r="K254" s="247"/>
      <c r="L254" s="248"/>
    </row>
    <row r="255" spans="1:14" s="23" customFormat="1" ht="15" customHeight="1" x14ac:dyDescent="0.25">
      <c r="A255" s="374"/>
      <c r="B255" s="242" t="s">
        <v>98</v>
      </c>
      <c r="C255" s="242" t="s">
        <v>99</v>
      </c>
      <c r="D255" s="243" t="s">
        <v>100</v>
      </c>
      <c r="E255" s="242"/>
      <c r="F255" s="244"/>
      <c r="G255" s="244"/>
      <c r="H255" s="244"/>
      <c r="I255" s="245"/>
      <c r="J255" s="246"/>
      <c r="K255" s="247"/>
      <c r="L255" s="248"/>
    </row>
    <row r="256" spans="1:14" s="23" customFormat="1" ht="26.25" customHeight="1" x14ac:dyDescent="0.25">
      <c r="A256" s="374"/>
      <c r="B256" s="242" t="s">
        <v>101</v>
      </c>
      <c r="C256" s="242" t="s">
        <v>15</v>
      </c>
      <c r="D256" s="243">
        <v>56</v>
      </c>
      <c r="E256" s="242"/>
      <c r="F256" s="244"/>
      <c r="G256" s="244"/>
      <c r="H256" s="244"/>
      <c r="I256" s="245"/>
      <c r="J256" s="246"/>
      <c r="K256" s="247"/>
      <c r="L256" s="248"/>
    </row>
    <row r="257" spans="1:12" s="23" customFormat="1" ht="27.75" customHeight="1" x14ac:dyDescent="0.25">
      <c r="A257" s="374"/>
      <c r="B257" s="242" t="s">
        <v>102</v>
      </c>
      <c r="C257" s="242" t="s">
        <v>231</v>
      </c>
      <c r="D257" s="250">
        <v>1</v>
      </c>
      <c r="E257" s="251"/>
      <c r="F257" s="244"/>
      <c r="G257" s="244"/>
      <c r="H257" s="244"/>
      <c r="I257" s="245"/>
      <c r="J257" s="246"/>
      <c r="K257" s="247"/>
      <c r="L257" s="248"/>
    </row>
    <row r="258" spans="1:12" s="23" customFormat="1" ht="15" customHeight="1" x14ac:dyDescent="0.25">
      <c r="A258" s="375"/>
      <c r="B258" s="242" t="s">
        <v>104</v>
      </c>
      <c r="C258" s="242" t="s">
        <v>184</v>
      </c>
      <c r="D258" s="243"/>
      <c r="E258" s="242"/>
      <c r="F258" s="244"/>
      <c r="G258" s="244"/>
      <c r="H258" s="244"/>
      <c r="I258" s="245"/>
      <c r="J258" s="246"/>
      <c r="K258" s="247"/>
      <c r="L258" s="248"/>
    </row>
    <row r="259" spans="1:12" s="23" customFormat="1" ht="70.5" customHeight="1" x14ac:dyDescent="0.25">
      <c r="A259" s="249"/>
      <c r="B259" s="242" t="s">
        <v>189</v>
      </c>
      <c r="C259" s="242"/>
      <c r="D259" s="243"/>
      <c r="E259" s="242"/>
      <c r="F259" s="244"/>
      <c r="G259" s="244"/>
      <c r="H259" s="244"/>
      <c r="I259" s="245"/>
      <c r="J259" s="246"/>
      <c r="K259" s="247"/>
      <c r="L259" s="248"/>
    </row>
    <row r="260" spans="1:12" s="32" customFormat="1" ht="24" customHeight="1" x14ac:dyDescent="0.25">
      <c r="A260" s="229" t="s">
        <v>232</v>
      </c>
      <c r="B260" s="230" t="s">
        <v>233</v>
      </c>
      <c r="C260" s="230" t="s">
        <v>46</v>
      </c>
      <c r="D260" s="231">
        <v>1</v>
      </c>
      <c r="E260" s="237"/>
      <c r="F260" s="232">
        <v>176000000</v>
      </c>
      <c r="G260" s="238">
        <v>51000000</v>
      </c>
      <c r="H260" s="238">
        <f>F260-G260</f>
        <v>125000000</v>
      </c>
      <c r="I260" s="239"/>
      <c r="J260" s="240"/>
      <c r="K260" s="241"/>
      <c r="L260" s="236" t="s">
        <v>209</v>
      </c>
    </row>
    <row r="261" spans="1:12" s="23" customFormat="1" ht="30" customHeight="1" x14ac:dyDescent="0.25">
      <c r="A261" s="373"/>
      <c r="B261" s="242" t="s">
        <v>95</v>
      </c>
      <c r="C261" s="242" t="s">
        <v>224</v>
      </c>
      <c r="D261" s="243" t="s">
        <v>179</v>
      </c>
      <c r="E261" s="242"/>
      <c r="F261" s="244"/>
      <c r="G261" s="244"/>
      <c r="H261" s="244"/>
      <c r="I261" s="245"/>
      <c r="J261" s="246"/>
      <c r="K261" s="247"/>
      <c r="L261" s="248"/>
    </row>
    <row r="262" spans="1:12" s="23" customFormat="1" ht="17.25" customHeight="1" x14ac:dyDescent="0.25">
      <c r="A262" s="374"/>
      <c r="B262" s="242" t="s">
        <v>98</v>
      </c>
      <c r="C262" s="242" t="s">
        <v>99</v>
      </c>
      <c r="D262" s="243" t="s">
        <v>100</v>
      </c>
      <c r="E262" s="242"/>
      <c r="F262" s="244"/>
      <c r="G262" s="244"/>
      <c r="H262" s="244"/>
      <c r="I262" s="245"/>
      <c r="J262" s="246"/>
      <c r="K262" s="247"/>
      <c r="L262" s="248"/>
    </row>
    <row r="263" spans="1:12" s="23" customFormat="1" ht="30.75" customHeight="1" x14ac:dyDescent="0.25">
      <c r="A263" s="374"/>
      <c r="B263" s="242" t="s">
        <v>101</v>
      </c>
      <c r="C263" s="242" t="s">
        <v>46</v>
      </c>
      <c r="D263" s="243">
        <v>1</v>
      </c>
      <c r="E263" s="242"/>
      <c r="F263" s="244"/>
      <c r="G263" s="244"/>
      <c r="H263" s="244"/>
      <c r="I263" s="245"/>
      <c r="J263" s="246"/>
      <c r="K263" s="247"/>
      <c r="L263" s="248"/>
    </row>
    <row r="264" spans="1:12" s="23" customFormat="1" ht="25.5" customHeight="1" x14ac:dyDescent="0.25">
      <c r="A264" s="374"/>
      <c r="B264" s="242" t="s">
        <v>102</v>
      </c>
      <c r="C264" s="242" t="s">
        <v>234</v>
      </c>
      <c r="D264" s="250">
        <v>1</v>
      </c>
      <c r="E264" s="251"/>
      <c r="F264" s="244"/>
      <c r="G264" s="244"/>
      <c r="H264" s="244"/>
      <c r="I264" s="245"/>
      <c r="J264" s="246"/>
      <c r="K264" s="247"/>
      <c r="L264" s="248"/>
    </row>
    <row r="265" spans="1:12" s="23" customFormat="1" ht="15" customHeight="1" x14ac:dyDescent="0.25">
      <c r="A265" s="375"/>
      <c r="B265" s="242" t="s">
        <v>104</v>
      </c>
      <c r="C265" s="242" t="s">
        <v>184</v>
      </c>
      <c r="D265" s="243"/>
      <c r="E265" s="242"/>
      <c r="F265" s="244"/>
      <c r="G265" s="244"/>
      <c r="H265" s="244"/>
      <c r="I265" s="245"/>
      <c r="J265" s="246"/>
      <c r="K265" s="247"/>
      <c r="L265" s="248"/>
    </row>
    <row r="266" spans="1:12" s="23" customFormat="1" ht="70.5" customHeight="1" x14ac:dyDescent="0.25">
      <c r="A266" s="249"/>
      <c r="B266" s="242" t="s">
        <v>189</v>
      </c>
      <c r="C266" s="242"/>
      <c r="D266" s="243"/>
      <c r="E266" s="242"/>
      <c r="F266" s="244"/>
      <c r="G266" s="244"/>
      <c r="H266" s="244"/>
      <c r="I266" s="245"/>
      <c r="J266" s="246"/>
      <c r="K266" s="247"/>
      <c r="L266" s="248"/>
    </row>
    <row r="267" spans="1:12" s="32" customFormat="1" ht="34.5" customHeight="1" x14ac:dyDescent="0.25">
      <c r="A267" s="229" t="s">
        <v>235</v>
      </c>
      <c r="B267" s="230" t="s">
        <v>236</v>
      </c>
      <c r="C267" s="230" t="s">
        <v>16</v>
      </c>
      <c r="D267" s="231">
        <v>26</v>
      </c>
      <c r="E267" s="237"/>
      <c r="F267" s="232">
        <v>24000000</v>
      </c>
      <c r="G267" s="238">
        <v>10000000</v>
      </c>
      <c r="H267" s="238">
        <f>F267-G267</f>
        <v>14000000</v>
      </c>
      <c r="I267" s="239"/>
      <c r="J267" s="240"/>
      <c r="K267" s="241"/>
      <c r="L267" s="236"/>
    </row>
    <row r="268" spans="1:12" s="23" customFormat="1" ht="27.75" customHeight="1" x14ac:dyDescent="0.25">
      <c r="A268" s="373"/>
      <c r="B268" s="242" t="s">
        <v>95</v>
      </c>
      <c r="C268" s="242" t="s">
        <v>224</v>
      </c>
      <c r="D268" s="243" t="s">
        <v>179</v>
      </c>
      <c r="E268" s="242"/>
      <c r="F268" s="244"/>
      <c r="G268" s="244"/>
      <c r="H268" s="244"/>
      <c r="I268" s="245"/>
      <c r="J268" s="246"/>
      <c r="K268" s="247"/>
      <c r="L268" s="248"/>
    </row>
    <row r="269" spans="1:12" s="23" customFormat="1" ht="15" customHeight="1" x14ac:dyDescent="0.25">
      <c r="A269" s="374"/>
      <c r="B269" s="242" t="s">
        <v>98</v>
      </c>
      <c r="C269" s="242" t="s">
        <v>99</v>
      </c>
      <c r="D269" s="243" t="s">
        <v>100</v>
      </c>
      <c r="E269" s="242"/>
      <c r="F269" s="244"/>
      <c r="G269" s="244"/>
      <c r="H269" s="244"/>
      <c r="I269" s="245"/>
      <c r="J269" s="246"/>
      <c r="K269" s="247"/>
      <c r="L269" s="248"/>
    </row>
    <row r="270" spans="1:12" s="23" customFormat="1" ht="30" customHeight="1" x14ac:dyDescent="0.25">
      <c r="A270" s="374"/>
      <c r="B270" s="242" t="s">
        <v>101</v>
      </c>
      <c r="C270" s="242" t="s">
        <v>16</v>
      </c>
      <c r="D270" s="243">
        <v>26</v>
      </c>
      <c r="E270" s="242"/>
      <c r="F270" s="244"/>
      <c r="G270" s="244"/>
      <c r="H270" s="244"/>
      <c r="I270" s="245"/>
      <c r="J270" s="246"/>
      <c r="K270" s="247"/>
      <c r="L270" s="248"/>
    </row>
    <row r="271" spans="1:12" s="23" customFormat="1" ht="28.5" customHeight="1" x14ac:dyDescent="0.25">
      <c r="A271" s="374"/>
      <c r="B271" s="242" t="s">
        <v>102</v>
      </c>
      <c r="C271" s="242" t="s">
        <v>237</v>
      </c>
      <c r="D271" s="250">
        <v>1</v>
      </c>
      <c r="E271" s="251"/>
      <c r="F271" s="244"/>
      <c r="G271" s="244"/>
      <c r="H271" s="244"/>
      <c r="I271" s="245"/>
      <c r="J271" s="246"/>
      <c r="K271" s="247"/>
      <c r="L271" s="248"/>
    </row>
    <row r="272" spans="1:12" s="23" customFormat="1" ht="15" customHeight="1" x14ac:dyDescent="0.25">
      <c r="A272" s="375"/>
      <c r="B272" s="242" t="s">
        <v>104</v>
      </c>
      <c r="C272" s="242" t="s">
        <v>184</v>
      </c>
      <c r="D272" s="243"/>
      <c r="E272" s="242"/>
      <c r="F272" s="244"/>
      <c r="G272" s="244"/>
      <c r="H272" s="244"/>
      <c r="I272" s="245"/>
      <c r="J272" s="246"/>
      <c r="K272" s="247"/>
      <c r="L272" s="248"/>
    </row>
    <row r="273" spans="1:12" s="23" customFormat="1" ht="72" customHeight="1" x14ac:dyDescent="0.25">
      <c r="A273" s="249"/>
      <c r="B273" s="242" t="s">
        <v>189</v>
      </c>
      <c r="C273" s="242"/>
      <c r="D273" s="243"/>
      <c r="E273" s="242"/>
      <c r="F273" s="244"/>
      <c r="G273" s="244"/>
      <c r="H273" s="244"/>
      <c r="I273" s="245"/>
      <c r="J273" s="246"/>
      <c r="K273" s="247"/>
      <c r="L273" s="248"/>
    </row>
    <row r="274" spans="1:12" s="32" customFormat="1" ht="54" customHeight="1" x14ac:dyDescent="0.25">
      <c r="A274" s="229" t="s">
        <v>238</v>
      </c>
      <c r="B274" s="230" t="s">
        <v>239</v>
      </c>
      <c r="C274" s="230" t="s">
        <v>48</v>
      </c>
      <c r="D274" s="231">
        <v>38</v>
      </c>
      <c r="E274" s="237"/>
      <c r="F274" s="232">
        <v>55000000</v>
      </c>
      <c r="G274" s="238">
        <v>0</v>
      </c>
      <c r="H274" s="238">
        <f>F274-G274</f>
        <v>55000000</v>
      </c>
      <c r="I274" s="239"/>
      <c r="J274" s="240"/>
      <c r="K274" s="241"/>
      <c r="L274" s="248" t="s">
        <v>240</v>
      </c>
    </row>
    <row r="275" spans="1:12" s="23" customFormat="1" ht="27.75" customHeight="1" x14ac:dyDescent="0.25">
      <c r="A275" s="373"/>
      <c r="B275" s="242" t="s">
        <v>95</v>
      </c>
      <c r="C275" s="242" t="s">
        <v>224</v>
      </c>
      <c r="D275" s="243" t="s">
        <v>179</v>
      </c>
      <c r="E275" s="242"/>
      <c r="F275" s="244"/>
      <c r="G275" s="244"/>
      <c r="H275" s="244"/>
      <c r="I275" s="245"/>
      <c r="J275" s="246"/>
      <c r="K275" s="247"/>
      <c r="L275" s="248"/>
    </row>
    <row r="276" spans="1:12" s="23" customFormat="1" ht="15" customHeight="1" x14ac:dyDescent="0.25">
      <c r="A276" s="374"/>
      <c r="B276" s="242" t="s">
        <v>98</v>
      </c>
      <c r="C276" s="242" t="s">
        <v>99</v>
      </c>
      <c r="D276" s="243" t="s">
        <v>100</v>
      </c>
      <c r="E276" s="242"/>
      <c r="F276" s="244"/>
      <c r="G276" s="244"/>
      <c r="H276" s="244"/>
      <c r="I276" s="245"/>
      <c r="J276" s="246"/>
      <c r="K276" s="247"/>
      <c r="L276" s="248"/>
    </row>
    <row r="277" spans="1:12" s="23" customFormat="1" ht="28.5" customHeight="1" x14ac:dyDescent="0.25">
      <c r="A277" s="374"/>
      <c r="B277" s="242" t="s">
        <v>101</v>
      </c>
      <c r="C277" s="242" t="s">
        <v>48</v>
      </c>
      <c r="D277" s="243">
        <v>38</v>
      </c>
      <c r="E277" s="242"/>
      <c r="F277" s="244"/>
      <c r="G277" s="244"/>
      <c r="H277" s="244"/>
      <c r="I277" s="245"/>
      <c r="J277" s="246"/>
      <c r="K277" s="247"/>
      <c r="L277" s="248"/>
    </row>
    <row r="278" spans="1:12" s="23" customFormat="1" ht="28.5" customHeight="1" x14ac:dyDescent="0.25">
      <c r="A278" s="374"/>
      <c r="B278" s="242" t="s">
        <v>102</v>
      </c>
      <c r="C278" s="242" t="s">
        <v>241</v>
      </c>
      <c r="D278" s="250">
        <v>1</v>
      </c>
      <c r="E278" s="251"/>
      <c r="F278" s="244"/>
      <c r="G278" s="244"/>
      <c r="H278" s="244"/>
      <c r="I278" s="245"/>
      <c r="J278" s="246"/>
      <c r="K278" s="247"/>
      <c r="L278" s="248"/>
    </row>
    <row r="279" spans="1:12" s="23" customFormat="1" ht="18" customHeight="1" x14ac:dyDescent="0.25">
      <c r="A279" s="375"/>
      <c r="B279" s="242" t="s">
        <v>104</v>
      </c>
      <c r="C279" s="242" t="s">
        <v>184</v>
      </c>
      <c r="D279" s="243"/>
      <c r="E279" s="242"/>
      <c r="F279" s="244"/>
      <c r="G279" s="244"/>
      <c r="H279" s="244"/>
      <c r="I279" s="245"/>
      <c r="J279" s="246"/>
      <c r="K279" s="247"/>
      <c r="L279" s="248"/>
    </row>
    <row r="280" spans="1:12" s="23" customFormat="1" ht="66.75" customHeight="1" x14ac:dyDescent="0.25">
      <c r="A280" s="249"/>
      <c r="B280" s="242" t="s">
        <v>189</v>
      </c>
      <c r="C280" s="242"/>
      <c r="D280" s="243"/>
      <c r="E280" s="242"/>
      <c r="F280" s="244"/>
      <c r="G280" s="244"/>
      <c r="H280" s="244"/>
      <c r="I280" s="245"/>
      <c r="J280" s="246"/>
      <c r="K280" s="247"/>
      <c r="L280" s="248"/>
    </row>
    <row r="281" spans="1:12" s="32" customFormat="1" ht="31.5" customHeight="1" x14ac:dyDescent="0.25">
      <c r="A281" s="229" t="s">
        <v>242</v>
      </c>
      <c r="B281" s="230" t="s">
        <v>243</v>
      </c>
      <c r="C281" s="230" t="s">
        <v>51</v>
      </c>
      <c r="D281" s="231">
        <v>1</v>
      </c>
      <c r="E281" s="237"/>
      <c r="F281" s="232">
        <v>182000000</v>
      </c>
      <c r="G281" s="238">
        <v>0</v>
      </c>
      <c r="H281" s="238">
        <f>F281-G281</f>
        <v>182000000</v>
      </c>
      <c r="I281" s="239"/>
      <c r="J281" s="240"/>
      <c r="K281" s="241"/>
      <c r="L281" s="236" t="s">
        <v>209</v>
      </c>
    </row>
    <row r="282" spans="1:12" s="23" customFormat="1" ht="26.25" customHeight="1" x14ac:dyDescent="0.25">
      <c r="A282" s="373"/>
      <c r="B282" s="242" t="s">
        <v>95</v>
      </c>
      <c r="C282" s="242" t="s">
        <v>224</v>
      </c>
      <c r="D282" s="243" t="s">
        <v>179</v>
      </c>
      <c r="E282" s="242"/>
      <c r="F282" s="244"/>
      <c r="G282" s="244"/>
      <c r="H282" s="244"/>
      <c r="I282" s="245"/>
      <c r="J282" s="246"/>
      <c r="K282" s="247"/>
      <c r="L282" s="248"/>
    </row>
    <row r="283" spans="1:12" s="23" customFormat="1" ht="18.75" customHeight="1" x14ac:dyDescent="0.25">
      <c r="A283" s="374"/>
      <c r="B283" s="242" t="s">
        <v>98</v>
      </c>
      <c r="C283" s="242" t="s">
        <v>99</v>
      </c>
      <c r="D283" s="243" t="s">
        <v>100</v>
      </c>
      <c r="E283" s="242"/>
      <c r="F283" s="244"/>
      <c r="G283" s="244"/>
      <c r="H283" s="244"/>
      <c r="I283" s="245"/>
      <c r="J283" s="246"/>
      <c r="K283" s="247"/>
      <c r="L283" s="248"/>
    </row>
    <row r="284" spans="1:12" s="23" customFormat="1" ht="27" customHeight="1" x14ac:dyDescent="0.25">
      <c r="A284" s="374"/>
      <c r="B284" s="242" t="s">
        <v>101</v>
      </c>
      <c r="C284" s="242" t="s">
        <v>51</v>
      </c>
      <c r="D284" s="243">
        <v>1</v>
      </c>
      <c r="E284" s="242"/>
      <c r="F284" s="244"/>
      <c r="G284" s="244"/>
      <c r="H284" s="244"/>
      <c r="I284" s="245"/>
      <c r="J284" s="246"/>
      <c r="K284" s="247"/>
      <c r="L284" s="248"/>
    </row>
    <row r="285" spans="1:12" s="23" customFormat="1" ht="28.5" customHeight="1" x14ac:dyDescent="0.25">
      <c r="A285" s="374"/>
      <c r="B285" s="242" t="s">
        <v>102</v>
      </c>
      <c r="C285" s="242" t="s">
        <v>244</v>
      </c>
      <c r="D285" s="250">
        <v>1</v>
      </c>
      <c r="E285" s="251"/>
      <c r="F285" s="244"/>
      <c r="G285" s="244"/>
      <c r="H285" s="244"/>
      <c r="I285" s="245"/>
      <c r="J285" s="246"/>
      <c r="K285" s="247"/>
      <c r="L285" s="248"/>
    </row>
    <row r="286" spans="1:12" s="23" customFormat="1" ht="15" customHeight="1" x14ac:dyDescent="0.25">
      <c r="A286" s="375"/>
      <c r="B286" s="242" t="s">
        <v>104</v>
      </c>
      <c r="C286" s="242" t="s">
        <v>184</v>
      </c>
      <c r="D286" s="243"/>
      <c r="E286" s="242"/>
      <c r="F286" s="244"/>
      <c r="G286" s="244"/>
      <c r="H286" s="244"/>
      <c r="I286" s="245"/>
      <c r="J286" s="246"/>
      <c r="K286" s="247"/>
      <c r="L286" s="248"/>
    </row>
    <row r="287" spans="1:12" s="23" customFormat="1" ht="68.25" customHeight="1" x14ac:dyDescent="0.25">
      <c r="A287" s="249"/>
      <c r="B287" s="242" t="s">
        <v>189</v>
      </c>
      <c r="C287" s="242"/>
      <c r="D287" s="243"/>
      <c r="E287" s="242"/>
      <c r="F287" s="244"/>
      <c r="G287" s="244"/>
      <c r="H287" s="244"/>
      <c r="I287" s="245"/>
      <c r="J287" s="246"/>
      <c r="K287" s="247"/>
      <c r="L287" s="248"/>
    </row>
    <row r="288" spans="1:12" s="32" customFormat="1" ht="30" customHeight="1" x14ac:dyDescent="0.25">
      <c r="A288" s="229" t="s">
        <v>245</v>
      </c>
      <c r="B288" s="230" t="s">
        <v>246</v>
      </c>
      <c r="C288" s="230" t="s">
        <v>49</v>
      </c>
      <c r="D288" s="231">
        <v>1</v>
      </c>
      <c r="E288" s="237"/>
      <c r="F288" s="232">
        <v>325000000</v>
      </c>
      <c r="G288" s="238">
        <v>0</v>
      </c>
      <c r="H288" s="238">
        <f>F288-G288</f>
        <v>325000000</v>
      </c>
      <c r="I288" s="239"/>
      <c r="J288" s="240"/>
      <c r="K288" s="241"/>
      <c r="L288" s="236" t="s">
        <v>247</v>
      </c>
    </row>
    <row r="289" spans="1:12" s="23" customFormat="1" ht="26.25" customHeight="1" x14ac:dyDescent="0.25">
      <c r="A289" s="373"/>
      <c r="B289" s="242" t="s">
        <v>95</v>
      </c>
      <c r="C289" s="242" t="s">
        <v>224</v>
      </c>
      <c r="D289" s="243" t="s">
        <v>179</v>
      </c>
      <c r="E289" s="242"/>
      <c r="F289" s="244"/>
      <c r="G289" s="244"/>
      <c r="H289" s="244"/>
      <c r="I289" s="245"/>
      <c r="J289" s="246"/>
      <c r="K289" s="247"/>
      <c r="L289" s="248"/>
    </row>
    <row r="290" spans="1:12" s="23" customFormat="1" ht="15.75" customHeight="1" x14ac:dyDescent="0.25">
      <c r="A290" s="374"/>
      <c r="B290" s="242" t="s">
        <v>98</v>
      </c>
      <c r="C290" s="242" t="s">
        <v>99</v>
      </c>
      <c r="D290" s="243" t="s">
        <v>100</v>
      </c>
      <c r="E290" s="242"/>
      <c r="F290" s="244"/>
      <c r="G290" s="244"/>
      <c r="H290" s="244"/>
      <c r="I290" s="245"/>
      <c r="J290" s="246"/>
      <c r="K290" s="247"/>
      <c r="L290" s="248"/>
    </row>
    <row r="291" spans="1:12" s="23" customFormat="1" ht="30.75" customHeight="1" x14ac:dyDescent="0.25">
      <c r="A291" s="374"/>
      <c r="B291" s="242" t="s">
        <v>101</v>
      </c>
      <c r="C291" s="242" t="s">
        <v>49</v>
      </c>
      <c r="D291" s="243">
        <v>1</v>
      </c>
      <c r="E291" s="242"/>
      <c r="F291" s="244"/>
      <c r="G291" s="244"/>
      <c r="H291" s="244"/>
      <c r="I291" s="245"/>
      <c r="J291" s="246"/>
      <c r="K291" s="247"/>
      <c r="L291" s="248"/>
    </row>
    <row r="292" spans="1:12" s="23" customFormat="1" ht="15" customHeight="1" x14ac:dyDescent="0.25">
      <c r="A292" s="374"/>
      <c r="B292" s="242" t="s">
        <v>102</v>
      </c>
      <c r="C292" s="242" t="s">
        <v>248</v>
      </c>
      <c r="D292" s="250">
        <v>1</v>
      </c>
      <c r="E292" s="251"/>
      <c r="F292" s="244"/>
      <c r="G292" s="244"/>
      <c r="H292" s="244"/>
      <c r="I292" s="245"/>
      <c r="J292" s="246"/>
      <c r="K292" s="247"/>
      <c r="L292" s="248"/>
    </row>
    <row r="293" spans="1:12" s="23" customFormat="1" ht="15" customHeight="1" x14ac:dyDescent="0.25">
      <c r="A293" s="375"/>
      <c r="B293" s="242" t="s">
        <v>104</v>
      </c>
      <c r="C293" s="242" t="s">
        <v>184</v>
      </c>
      <c r="D293" s="243"/>
      <c r="E293" s="242"/>
      <c r="F293" s="244"/>
      <c r="G293" s="244"/>
      <c r="H293" s="244"/>
      <c r="I293" s="245"/>
      <c r="J293" s="246"/>
      <c r="K293" s="247"/>
      <c r="L293" s="248"/>
    </row>
    <row r="294" spans="1:12" s="23" customFormat="1" ht="53.25" customHeight="1" x14ac:dyDescent="0.25">
      <c r="A294" s="249"/>
      <c r="B294" s="242" t="s">
        <v>249</v>
      </c>
      <c r="C294" s="242"/>
      <c r="D294" s="243"/>
      <c r="E294" s="242"/>
      <c r="F294" s="244"/>
      <c r="G294" s="244"/>
      <c r="H294" s="244"/>
      <c r="I294" s="245"/>
      <c r="J294" s="246"/>
      <c r="K294" s="247"/>
      <c r="L294" s="248"/>
    </row>
    <row r="295" spans="1:12" s="32" customFormat="1" ht="15" customHeight="1" x14ac:dyDescent="0.25">
      <c r="A295" s="229" t="s">
        <v>250</v>
      </c>
      <c r="B295" s="230" t="s">
        <v>251</v>
      </c>
      <c r="C295" s="230" t="s">
        <v>50</v>
      </c>
      <c r="D295" s="231">
        <v>25</v>
      </c>
      <c r="E295" s="237"/>
      <c r="F295" s="232">
        <v>121000000</v>
      </c>
      <c r="G295" s="238">
        <v>0</v>
      </c>
      <c r="H295" s="238">
        <f>F295-G295</f>
        <v>121000000</v>
      </c>
      <c r="I295" s="239"/>
      <c r="J295" s="240"/>
      <c r="K295" s="241"/>
      <c r="L295" s="236" t="s">
        <v>252</v>
      </c>
    </row>
    <row r="296" spans="1:12" s="23" customFormat="1" ht="29.25" customHeight="1" x14ac:dyDescent="0.25">
      <c r="A296" s="373"/>
      <c r="B296" s="242" t="s">
        <v>95</v>
      </c>
      <c r="C296" s="242" t="s">
        <v>224</v>
      </c>
      <c r="D296" s="243" t="s">
        <v>179</v>
      </c>
      <c r="E296" s="242"/>
      <c r="F296" s="244"/>
      <c r="G296" s="244"/>
      <c r="H296" s="238"/>
      <c r="I296" s="245"/>
      <c r="J296" s="246"/>
      <c r="K296" s="247"/>
      <c r="L296" s="248"/>
    </row>
    <row r="297" spans="1:12" s="23" customFormat="1" ht="15" customHeight="1" x14ac:dyDescent="0.25">
      <c r="A297" s="374"/>
      <c r="B297" s="242" t="s">
        <v>98</v>
      </c>
      <c r="C297" s="242" t="s">
        <v>99</v>
      </c>
      <c r="D297" s="243" t="s">
        <v>100</v>
      </c>
      <c r="E297" s="242"/>
      <c r="F297" s="244"/>
      <c r="G297" s="244"/>
      <c r="H297" s="244"/>
      <c r="I297" s="245"/>
      <c r="J297" s="246"/>
      <c r="K297" s="247"/>
      <c r="L297" s="248"/>
    </row>
    <row r="298" spans="1:12" s="23" customFormat="1" ht="24" customHeight="1" x14ac:dyDescent="0.25">
      <c r="A298" s="374"/>
      <c r="B298" s="242" t="s">
        <v>101</v>
      </c>
      <c r="C298" s="242" t="s">
        <v>50</v>
      </c>
      <c r="D298" s="243">
        <v>25</v>
      </c>
      <c r="E298" s="242"/>
      <c r="F298" s="244"/>
      <c r="G298" s="244"/>
      <c r="H298" s="244"/>
      <c r="I298" s="245"/>
      <c r="J298" s="246"/>
      <c r="K298" s="247"/>
      <c r="L298" s="248"/>
    </row>
    <row r="299" spans="1:12" s="23" customFormat="1" ht="15" customHeight="1" x14ac:dyDescent="0.25">
      <c r="A299" s="374"/>
      <c r="B299" s="242" t="s">
        <v>102</v>
      </c>
      <c r="C299" s="242" t="s">
        <v>253</v>
      </c>
      <c r="D299" s="250">
        <v>1</v>
      </c>
      <c r="E299" s="251"/>
      <c r="F299" s="244"/>
      <c r="G299" s="244"/>
      <c r="H299" s="244"/>
      <c r="I299" s="245"/>
      <c r="J299" s="246"/>
      <c r="K299" s="247"/>
      <c r="L299" s="248"/>
    </row>
    <row r="300" spans="1:12" s="23" customFormat="1" ht="15" customHeight="1" x14ac:dyDescent="0.25">
      <c r="A300" s="375"/>
      <c r="B300" s="242" t="s">
        <v>104</v>
      </c>
      <c r="C300" s="242" t="s">
        <v>184</v>
      </c>
      <c r="D300" s="243"/>
      <c r="E300" s="242"/>
      <c r="F300" s="244"/>
      <c r="G300" s="244"/>
      <c r="H300" s="244"/>
      <c r="I300" s="245"/>
      <c r="J300" s="246"/>
      <c r="K300" s="247"/>
      <c r="L300" s="248"/>
    </row>
    <row r="301" spans="1:12" s="23" customFormat="1" ht="69.75" customHeight="1" x14ac:dyDescent="0.25">
      <c r="A301" s="249"/>
      <c r="B301" s="242" t="s">
        <v>189</v>
      </c>
      <c r="C301" s="242"/>
      <c r="D301" s="243"/>
      <c r="E301" s="242"/>
      <c r="F301" s="244"/>
      <c r="G301" s="244"/>
      <c r="H301" s="244"/>
      <c r="I301" s="245"/>
      <c r="J301" s="246"/>
      <c r="K301" s="247"/>
      <c r="L301" s="248"/>
    </row>
    <row r="302" spans="1:12" s="32" customFormat="1" ht="48.75" customHeight="1" x14ac:dyDescent="0.25">
      <c r="A302" s="229" t="s">
        <v>254</v>
      </c>
      <c r="B302" s="230" t="s">
        <v>255</v>
      </c>
      <c r="C302" s="230" t="s">
        <v>17</v>
      </c>
      <c r="D302" s="231">
        <v>4</v>
      </c>
      <c r="E302" s="237"/>
      <c r="F302" s="232">
        <v>140000000</v>
      </c>
      <c r="G302" s="238">
        <v>100000000</v>
      </c>
      <c r="H302" s="238">
        <f>F302-G302</f>
        <v>40000000</v>
      </c>
      <c r="I302" s="239"/>
      <c r="J302" s="240"/>
      <c r="K302" s="241"/>
      <c r="L302" s="248" t="s">
        <v>256</v>
      </c>
    </row>
    <row r="303" spans="1:12" s="23" customFormat="1" ht="27.75" customHeight="1" x14ac:dyDescent="0.25">
      <c r="A303" s="373"/>
      <c r="B303" s="242" t="s">
        <v>95</v>
      </c>
      <c r="C303" s="242" t="s">
        <v>224</v>
      </c>
      <c r="D303" s="243" t="s">
        <v>179</v>
      </c>
      <c r="E303" s="242"/>
      <c r="F303" s="244"/>
      <c r="G303" s="244"/>
      <c r="H303" s="244"/>
      <c r="I303" s="245"/>
      <c r="J303" s="246"/>
      <c r="K303" s="247"/>
      <c r="L303" s="248"/>
    </row>
    <row r="304" spans="1:12" s="23" customFormat="1" ht="15" customHeight="1" x14ac:dyDescent="0.25">
      <c r="A304" s="374"/>
      <c r="B304" s="242" t="s">
        <v>98</v>
      </c>
      <c r="C304" s="242" t="s">
        <v>99</v>
      </c>
      <c r="D304" s="243" t="s">
        <v>100</v>
      </c>
      <c r="E304" s="242"/>
      <c r="F304" s="244"/>
      <c r="G304" s="244"/>
      <c r="H304" s="244"/>
      <c r="I304" s="245"/>
      <c r="J304" s="246"/>
      <c r="K304" s="247"/>
      <c r="L304" s="248"/>
    </row>
    <row r="305" spans="1:14" s="23" customFormat="1" ht="35.25" customHeight="1" x14ac:dyDescent="0.25">
      <c r="A305" s="374"/>
      <c r="B305" s="242" t="s">
        <v>101</v>
      </c>
      <c r="C305" s="242" t="s">
        <v>17</v>
      </c>
      <c r="D305" s="243">
        <v>4</v>
      </c>
      <c r="E305" s="242"/>
      <c r="F305" s="244"/>
      <c r="G305" s="244"/>
      <c r="H305" s="244"/>
      <c r="I305" s="245"/>
      <c r="J305" s="246"/>
      <c r="K305" s="247"/>
      <c r="L305" s="248"/>
    </row>
    <row r="306" spans="1:14" s="23" customFormat="1" ht="33" customHeight="1" x14ac:dyDescent="0.25">
      <c r="A306" s="374"/>
      <c r="B306" s="242" t="s">
        <v>102</v>
      </c>
      <c r="C306" s="242" t="s">
        <v>257</v>
      </c>
      <c r="D306" s="250">
        <v>1</v>
      </c>
      <c r="E306" s="251"/>
      <c r="F306" s="244"/>
      <c r="G306" s="244"/>
      <c r="H306" s="244"/>
      <c r="I306" s="245"/>
      <c r="J306" s="246"/>
      <c r="K306" s="247"/>
      <c r="L306" s="248"/>
    </row>
    <row r="307" spans="1:14" s="23" customFormat="1" ht="15" customHeight="1" x14ac:dyDescent="0.25">
      <c r="A307" s="375"/>
      <c r="B307" s="242" t="s">
        <v>104</v>
      </c>
      <c r="C307" s="242" t="s">
        <v>184</v>
      </c>
      <c r="D307" s="243"/>
      <c r="E307" s="242"/>
      <c r="F307" s="244"/>
      <c r="G307" s="244"/>
      <c r="H307" s="244"/>
      <c r="I307" s="245"/>
      <c r="J307" s="246"/>
      <c r="K307" s="247"/>
      <c r="L307" s="248"/>
    </row>
    <row r="308" spans="1:14" s="23" customFormat="1" ht="69.75" customHeight="1" x14ac:dyDescent="0.25">
      <c r="A308" s="249"/>
      <c r="B308" s="242" t="s">
        <v>185</v>
      </c>
      <c r="C308" s="242"/>
      <c r="D308" s="243"/>
      <c r="E308" s="242"/>
      <c r="F308" s="244"/>
      <c r="G308" s="244"/>
      <c r="H308" s="244"/>
      <c r="I308" s="245"/>
      <c r="J308" s="246"/>
      <c r="K308" s="247"/>
      <c r="L308" s="248"/>
    </row>
    <row r="309" spans="1:14" s="32" customFormat="1" ht="37.5" customHeight="1" x14ac:dyDescent="0.25">
      <c r="A309" s="229" t="s">
        <v>258</v>
      </c>
      <c r="B309" s="230" t="s">
        <v>259</v>
      </c>
      <c r="C309" s="230" t="s">
        <v>18</v>
      </c>
      <c r="D309" s="231">
        <v>2</v>
      </c>
      <c r="E309" s="237"/>
      <c r="F309" s="232">
        <v>121000000</v>
      </c>
      <c r="G309" s="238">
        <v>190000000</v>
      </c>
      <c r="H309" s="238">
        <f>F309-G309</f>
        <v>-69000000</v>
      </c>
      <c r="I309" s="239"/>
      <c r="J309" s="240"/>
      <c r="K309" s="241"/>
      <c r="L309" s="248" t="s">
        <v>260</v>
      </c>
      <c r="N309" s="32" t="s">
        <v>464</v>
      </c>
    </row>
    <row r="310" spans="1:14" s="23" customFormat="1" ht="33.75" customHeight="1" x14ac:dyDescent="0.25">
      <c r="A310" s="373"/>
      <c r="B310" s="242" t="s">
        <v>95</v>
      </c>
      <c r="C310" s="242" t="s">
        <v>224</v>
      </c>
      <c r="D310" s="243" t="s">
        <v>179</v>
      </c>
      <c r="E310" s="242"/>
      <c r="F310" s="244"/>
      <c r="G310" s="244"/>
      <c r="H310" s="244"/>
      <c r="I310" s="245"/>
      <c r="J310" s="246"/>
      <c r="K310" s="247"/>
      <c r="L310" s="248"/>
    </row>
    <row r="311" spans="1:14" s="23" customFormat="1" ht="15" customHeight="1" x14ac:dyDescent="0.25">
      <c r="A311" s="374"/>
      <c r="B311" s="242" t="s">
        <v>98</v>
      </c>
      <c r="C311" s="242" t="s">
        <v>99</v>
      </c>
      <c r="D311" s="243" t="s">
        <v>100</v>
      </c>
      <c r="E311" s="242"/>
      <c r="F311" s="244"/>
      <c r="G311" s="244"/>
      <c r="H311" s="244"/>
      <c r="I311" s="245"/>
      <c r="J311" s="246"/>
      <c r="K311" s="247"/>
      <c r="L311" s="248"/>
    </row>
    <row r="312" spans="1:14" s="23" customFormat="1" ht="35.25" customHeight="1" x14ac:dyDescent="0.25">
      <c r="A312" s="374"/>
      <c r="B312" s="242" t="s">
        <v>101</v>
      </c>
      <c r="C312" s="242" t="s">
        <v>18</v>
      </c>
      <c r="D312" s="243">
        <v>2</v>
      </c>
      <c r="E312" s="242"/>
      <c r="F312" s="244"/>
      <c r="G312" s="244"/>
      <c r="H312" s="244"/>
      <c r="I312" s="245"/>
      <c r="J312" s="246"/>
      <c r="K312" s="247"/>
      <c r="L312" s="248"/>
    </row>
    <row r="313" spans="1:14" s="23" customFormat="1" ht="34.5" customHeight="1" x14ac:dyDescent="0.25">
      <c r="A313" s="374"/>
      <c r="B313" s="242" t="s">
        <v>102</v>
      </c>
      <c r="C313" s="242" t="s">
        <v>261</v>
      </c>
      <c r="D313" s="250">
        <v>1</v>
      </c>
      <c r="E313" s="251"/>
      <c r="F313" s="244"/>
      <c r="G313" s="244"/>
      <c r="H313" s="244"/>
      <c r="I313" s="245"/>
      <c r="J313" s="246"/>
      <c r="K313" s="247"/>
      <c r="L313" s="248"/>
    </row>
    <row r="314" spans="1:14" s="23" customFormat="1" ht="15" customHeight="1" x14ac:dyDescent="0.25">
      <c r="A314" s="375"/>
      <c r="B314" s="242" t="s">
        <v>104</v>
      </c>
      <c r="C314" s="242" t="s">
        <v>184</v>
      </c>
      <c r="D314" s="243"/>
      <c r="E314" s="242"/>
      <c r="F314" s="244"/>
      <c r="G314" s="244"/>
      <c r="H314" s="244"/>
      <c r="I314" s="245"/>
      <c r="J314" s="246"/>
      <c r="K314" s="247"/>
      <c r="L314" s="248"/>
    </row>
    <row r="315" spans="1:14" s="23" customFormat="1" ht="63" customHeight="1" x14ac:dyDescent="0.25">
      <c r="A315" s="249"/>
      <c r="B315" s="242" t="s">
        <v>185</v>
      </c>
      <c r="C315" s="242"/>
      <c r="D315" s="243"/>
      <c r="E315" s="242"/>
      <c r="F315" s="244"/>
      <c r="G315" s="244"/>
      <c r="H315" s="244"/>
      <c r="I315" s="245"/>
      <c r="J315" s="246"/>
      <c r="K315" s="247"/>
      <c r="L315" s="248"/>
    </row>
    <row r="316" spans="1:14" s="32" customFormat="1" ht="45.75" customHeight="1" x14ac:dyDescent="0.25">
      <c r="A316" s="229" t="s">
        <v>262</v>
      </c>
      <c r="B316" s="230" t="s">
        <v>263</v>
      </c>
      <c r="C316" s="230"/>
      <c r="D316" s="231"/>
      <c r="E316" s="237"/>
      <c r="F316" s="232">
        <v>3683000000</v>
      </c>
      <c r="G316" s="238">
        <v>1000000000</v>
      </c>
      <c r="H316" s="238">
        <f>F316-G316</f>
        <v>2683000000</v>
      </c>
      <c r="I316" s="239"/>
      <c r="J316" s="240"/>
      <c r="K316" s="241"/>
      <c r="L316" s="236" t="s">
        <v>465</v>
      </c>
    </row>
    <row r="317" spans="1:14" s="23" customFormat="1" ht="26.25" customHeight="1" x14ac:dyDescent="0.25">
      <c r="A317" s="373"/>
      <c r="B317" s="242" t="s">
        <v>95</v>
      </c>
      <c r="C317" s="242" t="s">
        <v>224</v>
      </c>
      <c r="D317" s="243" t="s">
        <v>179</v>
      </c>
      <c r="E317" s="242"/>
      <c r="F317" s="244"/>
      <c r="G317" s="244"/>
      <c r="H317" s="244"/>
      <c r="I317" s="245"/>
      <c r="J317" s="246"/>
      <c r="K317" s="247"/>
      <c r="L317" s="248"/>
    </row>
    <row r="318" spans="1:14" s="23" customFormat="1" ht="15" customHeight="1" x14ac:dyDescent="0.25">
      <c r="A318" s="374"/>
      <c r="B318" s="242" t="s">
        <v>98</v>
      </c>
      <c r="C318" s="242"/>
      <c r="D318" s="243" t="s">
        <v>100</v>
      </c>
      <c r="E318" s="242"/>
      <c r="F318" s="244"/>
      <c r="G318" s="244"/>
      <c r="H318" s="244"/>
      <c r="I318" s="245"/>
      <c r="J318" s="246"/>
      <c r="K318" s="247"/>
      <c r="L318" s="248"/>
    </row>
    <row r="319" spans="1:14" s="23" customFormat="1" ht="15" customHeight="1" x14ac:dyDescent="0.25">
      <c r="A319" s="374"/>
      <c r="B319" s="242" t="s">
        <v>101</v>
      </c>
      <c r="C319" s="242"/>
      <c r="D319" s="243"/>
      <c r="E319" s="242"/>
      <c r="F319" s="244"/>
      <c r="G319" s="244"/>
      <c r="H319" s="244"/>
      <c r="I319" s="245"/>
      <c r="J319" s="246"/>
      <c r="K319" s="247"/>
      <c r="L319" s="248"/>
    </row>
    <row r="320" spans="1:14" s="23" customFormat="1" ht="15" customHeight="1" x14ac:dyDescent="0.25">
      <c r="A320" s="374"/>
      <c r="B320" s="242" t="s">
        <v>102</v>
      </c>
      <c r="C320" s="242"/>
      <c r="D320" s="243"/>
      <c r="E320" s="242"/>
      <c r="F320" s="244"/>
      <c r="G320" s="244"/>
      <c r="H320" s="244"/>
      <c r="I320" s="245"/>
      <c r="J320" s="246"/>
      <c r="K320" s="247"/>
      <c r="L320" s="248"/>
    </row>
    <row r="321" spans="1:12" s="23" customFormat="1" ht="15" customHeight="1" x14ac:dyDescent="0.25">
      <c r="A321" s="375"/>
      <c r="B321" s="242" t="s">
        <v>104</v>
      </c>
      <c r="C321" s="242"/>
      <c r="D321" s="243"/>
      <c r="E321" s="242"/>
      <c r="F321" s="244"/>
      <c r="G321" s="244"/>
      <c r="H321" s="244"/>
      <c r="I321" s="245"/>
      <c r="J321" s="246"/>
      <c r="K321" s="247"/>
      <c r="L321" s="248"/>
    </row>
    <row r="322" spans="1:12" s="23" customFormat="1" ht="18" customHeight="1" x14ac:dyDescent="0.25">
      <c r="A322" s="249"/>
      <c r="B322" s="242" t="s">
        <v>180</v>
      </c>
      <c r="C322" s="242"/>
      <c r="D322" s="243"/>
      <c r="E322" s="242"/>
      <c r="F322" s="244"/>
      <c r="G322" s="244"/>
      <c r="H322" s="244"/>
      <c r="I322" s="245"/>
      <c r="J322" s="246"/>
      <c r="K322" s="247"/>
      <c r="L322" s="248"/>
    </row>
    <row r="323" spans="1:12" s="32" customFormat="1" ht="33" customHeight="1" x14ac:dyDescent="0.25">
      <c r="A323" s="229">
        <v>1.3</v>
      </c>
      <c r="B323" s="230" t="s">
        <v>10</v>
      </c>
      <c r="C323" s="230" t="s">
        <v>6</v>
      </c>
      <c r="D323" s="231">
        <v>100</v>
      </c>
      <c r="E323" s="230" t="s">
        <v>92</v>
      </c>
      <c r="F323" s="232">
        <f>SUM(F324:F330)</f>
        <v>55000000</v>
      </c>
      <c r="G323" s="232">
        <f>SUM(G324:G330)</f>
        <v>41250000</v>
      </c>
      <c r="H323" s="232">
        <f>SUM(H324:H330)</f>
        <v>13750000</v>
      </c>
      <c r="I323" s="233"/>
      <c r="J323" s="234"/>
      <c r="K323" s="235"/>
      <c r="L323" s="236"/>
    </row>
    <row r="324" spans="1:12" s="32" customFormat="1" ht="36" customHeight="1" x14ac:dyDescent="0.25">
      <c r="A324" s="229" t="s">
        <v>264</v>
      </c>
      <c r="B324" s="230" t="s">
        <v>265</v>
      </c>
      <c r="C324" s="230" t="s">
        <v>20</v>
      </c>
      <c r="D324" s="231">
        <v>55</v>
      </c>
      <c r="E324" s="237"/>
      <c r="F324" s="232">
        <v>55000000</v>
      </c>
      <c r="G324" s="238">
        <v>41250000</v>
      </c>
      <c r="H324" s="238">
        <f>F324-G324</f>
        <v>13750000</v>
      </c>
      <c r="I324" s="239"/>
      <c r="J324" s="240"/>
      <c r="K324" s="241"/>
      <c r="L324" s="248" t="s">
        <v>266</v>
      </c>
    </row>
    <row r="325" spans="1:12" s="23" customFormat="1" ht="30.75" customHeight="1" x14ac:dyDescent="0.25">
      <c r="A325" s="373"/>
      <c r="B325" s="242" t="s">
        <v>95</v>
      </c>
      <c r="C325" s="242" t="s">
        <v>267</v>
      </c>
      <c r="D325" s="243" t="s">
        <v>179</v>
      </c>
      <c r="E325" s="242"/>
      <c r="F325" s="244"/>
      <c r="G325" s="244"/>
      <c r="H325" s="244"/>
      <c r="I325" s="245"/>
      <c r="J325" s="246"/>
      <c r="K325" s="247"/>
      <c r="L325" s="248"/>
    </row>
    <row r="326" spans="1:12" s="23" customFormat="1" ht="15" customHeight="1" x14ac:dyDescent="0.25">
      <c r="A326" s="374"/>
      <c r="B326" s="242" t="s">
        <v>98</v>
      </c>
      <c r="C326" s="242" t="s">
        <v>99</v>
      </c>
      <c r="D326" s="243" t="s">
        <v>100</v>
      </c>
      <c r="E326" s="242"/>
      <c r="F326" s="244"/>
      <c r="G326" s="244"/>
      <c r="H326" s="244"/>
      <c r="I326" s="245"/>
      <c r="J326" s="246"/>
      <c r="K326" s="247"/>
      <c r="L326" s="248"/>
    </row>
    <row r="327" spans="1:12" s="23" customFormat="1" ht="28.5" customHeight="1" x14ac:dyDescent="0.25">
      <c r="A327" s="374"/>
      <c r="B327" s="242" t="s">
        <v>101</v>
      </c>
      <c r="C327" s="242" t="s">
        <v>20</v>
      </c>
      <c r="D327" s="243">
        <v>53</v>
      </c>
      <c r="E327" s="242"/>
      <c r="F327" s="244"/>
      <c r="G327" s="244"/>
      <c r="H327" s="244"/>
      <c r="I327" s="245"/>
      <c r="J327" s="246"/>
      <c r="K327" s="247"/>
      <c r="L327" s="248"/>
    </row>
    <row r="328" spans="1:12" s="23" customFormat="1" ht="29.25" customHeight="1" x14ac:dyDescent="0.25">
      <c r="A328" s="374"/>
      <c r="B328" s="242" t="s">
        <v>102</v>
      </c>
      <c r="C328" s="242" t="s">
        <v>268</v>
      </c>
      <c r="D328" s="250">
        <v>1</v>
      </c>
      <c r="E328" s="251"/>
      <c r="F328" s="244"/>
      <c r="G328" s="244"/>
      <c r="H328" s="244"/>
      <c r="I328" s="245"/>
      <c r="J328" s="246"/>
      <c r="K328" s="247"/>
      <c r="L328" s="248"/>
    </row>
    <row r="329" spans="1:12" s="23" customFormat="1" ht="15" customHeight="1" x14ac:dyDescent="0.25">
      <c r="A329" s="375"/>
      <c r="B329" s="242" t="s">
        <v>104</v>
      </c>
      <c r="C329" s="242" t="s">
        <v>184</v>
      </c>
      <c r="D329" s="243"/>
      <c r="E329" s="242"/>
      <c r="F329" s="244"/>
      <c r="G329" s="244"/>
      <c r="H329" s="244"/>
      <c r="I329" s="245"/>
      <c r="J329" s="246"/>
      <c r="K329" s="247"/>
      <c r="L329" s="248"/>
    </row>
    <row r="330" spans="1:12" s="23" customFormat="1" ht="65.25" customHeight="1" x14ac:dyDescent="0.25">
      <c r="A330" s="249"/>
      <c r="B330" s="242" t="s">
        <v>189</v>
      </c>
      <c r="C330" s="242"/>
      <c r="D330" s="243"/>
      <c r="E330" s="242"/>
      <c r="F330" s="244"/>
      <c r="G330" s="244"/>
      <c r="H330" s="244"/>
      <c r="I330" s="245"/>
      <c r="J330" s="246"/>
      <c r="K330" s="247"/>
      <c r="L330" s="248"/>
    </row>
    <row r="331" spans="1:12" s="32" customFormat="1" ht="26.25" customHeight="1" x14ac:dyDescent="0.25">
      <c r="A331" s="229">
        <v>1.4</v>
      </c>
      <c r="B331" s="230" t="s">
        <v>52</v>
      </c>
      <c r="C331" s="230" t="s">
        <v>53</v>
      </c>
      <c r="D331" s="231">
        <v>100</v>
      </c>
      <c r="E331" s="230" t="s">
        <v>92</v>
      </c>
      <c r="F331" s="232">
        <f>SUM(F332:F338)</f>
        <v>97000000</v>
      </c>
      <c r="G331" s="232">
        <f>G332</f>
        <v>50000000</v>
      </c>
      <c r="H331" s="232">
        <f>SUM(H332:H338)</f>
        <v>47000000</v>
      </c>
      <c r="I331" s="233"/>
      <c r="J331" s="234"/>
      <c r="K331" s="235"/>
      <c r="L331" s="236"/>
    </row>
    <row r="332" spans="1:12" s="32" customFormat="1" ht="40.5" customHeight="1" x14ac:dyDescent="0.25">
      <c r="A332" s="229" t="s">
        <v>269</v>
      </c>
      <c r="B332" s="230" t="s">
        <v>270</v>
      </c>
      <c r="C332" s="230" t="s">
        <v>54</v>
      </c>
      <c r="D332" s="231">
        <v>8</v>
      </c>
      <c r="E332" s="237"/>
      <c r="F332" s="232">
        <v>97000000</v>
      </c>
      <c r="G332" s="238">
        <v>50000000</v>
      </c>
      <c r="H332" s="238">
        <f>F332-G332</f>
        <v>47000000</v>
      </c>
      <c r="I332" s="239"/>
      <c r="J332" s="240"/>
      <c r="K332" s="241"/>
      <c r="L332" s="236"/>
    </row>
    <row r="333" spans="1:12" s="23" customFormat="1" ht="28.5" customHeight="1" x14ac:dyDescent="0.25">
      <c r="A333" s="373"/>
      <c r="B333" s="242" t="s">
        <v>95</v>
      </c>
      <c r="C333" s="242" t="s">
        <v>271</v>
      </c>
      <c r="D333" s="243" t="s">
        <v>179</v>
      </c>
      <c r="E333" s="242"/>
      <c r="F333" s="244"/>
      <c r="G333" s="244"/>
      <c r="H333" s="244"/>
      <c r="I333" s="245"/>
      <c r="J333" s="246"/>
      <c r="K333" s="247"/>
      <c r="L333" s="248"/>
    </row>
    <row r="334" spans="1:12" s="23" customFormat="1" ht="15" customHeight="1" x14ac:dyDescent="0.25">
      <c r="A334" s="374"/>
      <c r="B334" s="242" t="s">
        <v>98</v>
      </c>
      <c r="C334" s="242" t="s">
        <v>99</v>
      </c>
      <c r="D334" s="243" t="s">
        <v>100</v>
      </c>
      <c r="E334" s="242"/>
      <c r="F334" s="244"/>
      <c r="G334" s="244"/>
      <c r="H334" s="244"/>
      <c r="I334" s="245"/>
      <c r="J334" s="246"/>
      <c r="K334" s="247"/>
      <c r="L334" s="248"/>
    </row>
    <row r="335" spans="1:12" s="23" customFormat="1" ht="45.75" customHeight="1" x14ac:dyDescent="0.25">
      <c r="A335" s="374"/>
      <c r="B335" s="242" t="s">
        <v>101</v>
      </c>
      <c r="C335" s="242" t="s">
        <v>54</v>
      </c>
      <c r="D335" s="243">
        <v>8</v>
      </c>
      <c r="E335" s="242"/>
      <c r="F335" s="244"/>
      <c r="G335" s="244"/>
      <c r="H335" s="244"/>
      <c r="I335" s="245"/>
      <c r="J335" s="246"/>
      <c r="K335" s="247"/>
      <c r="L335" s="248"/>
    </row>
    <row r="336" spans="1:12" s="23" customFormat="1" ht="30" customHeight="1" x14ac:dyDescent="0.25">
      <c r="A336" s="374"/>
      <c r="B336" s="242" t="s">
        <v>102</v>
      </c>
      <c r="C336" s="242" t="s">
        <v>272</v>
      </c>
      <c r="D336" s="250">
        <v>1</v>
      </c>
      <c r="E336" s="251"/>
      <c r="F336" s="244"/>
      <c r="G336" s="244"/>
      <c r="H336" s="244"/>
      <c r="I336" s="245"/>
      <c r="J336" s="246"/>
      <c r="K336" s="247"/>
      <c r="L336" s="248"/>
    </row>
    <row r="337" spans="1:12" s="23" customFormat="1" ht="15" customHeight="1" x14ac:dyDescent="0.25">
      <c r="A337" s="375"/>
      <c r="B337" s="242" t="s">
        <v>104</v>
      </c>
      <c r="C337" s="242" t="s">
        <v>184</v>
      </c>
      <c r="D337" s="243"/>
      <c r="E337" s="242"/>
      <c r="F337" s="244"/>
      <c r="G337" s="244"/>
      <c r="H337" s="244"/>
      <c r="I337" s="245"/>
      <c r="J337" s="246"/>
      <c r="K337" s="247"/>
      <c r="L337" s="248"/>
    </row>
    <row r="338" spans="1:12" s="23" customFormat="1" ht="83.25" customHeight="1" x14ac:dyDescent="0.25">
      <c r="A338" s="249"/>
      <c r="B338" s="242" t="s">
        <v>273</v>
      </c>
      <c r="C338" s="242"/>
      <c r="D338" s="243"/>
      <c r="E338" s="242"/>
      <c r="F338" s="244"/>
      <c r="G338" s="244"/>
      <c r="H338" s="244"/>
      <c r="I338" s="245"/>
      <c r="J338" s="246"/>
      <c r="K338" s="247"/>
      <c r="L338" s="248"/>
    </row>
    <row r="339" spans="1:12" s="32" customFormat="1" ht="36" customHeight="1" x14ac:dyDescent="0.25">
      <c r="A339" s="229">
        <v>1.5</v>
      </c>
      <c r="B339" s="230" t="s">
        <v>55</v>
      </c>
      <c r="C339" s="230" t="s">
        <v>56</v>
      </c>
      <c r="D339" s="231">
        <v>100</v>
      </c>
      <c r="E339" s="230" t="s">
        <v>92</v>
      </c>
      <c r="F339" s="232">
        <f>SUM(F340:F367)</f>
        <v>311000000</v>
      </c>
      <c r="G339" s="232">
        <f>SUM(G340:G367)</f>
        <v>258000000</v>
      </c>
      <c r="H339" s="232">
        <f>SUM(H340:H367)</f>
        <v>53000000</v>
      </c>
      <c r="I339" s="233"/>
      <c r="J339" s="234"/>
      <c r="K339" s="235"/>
      <c r="L339" s="236"/>
    </row>
    <row r="340" spans="1:12" s="32" customFormat="1" ht="32.25" customHeight="1" x14ac:dyDescent="0.25">
      <c r="A340" s="229" t="s">
        <v>274</v>
      </c>
      <c r="B340" s="230" t="s">
        <v>275</v>
      </c>
      <c r="C340" s="230" t="s">
        <v>19</v>
      </c>
      <c r="D340" s="231">
        <v>12</v>
      </c>
      <c r="E340" s="237"/>
      <c r="F340" s="232">
        <v>49000000</v>
      </c>
      <c r="G340" s="238">
        <v>45000000</v>
      </c>
      <c r="H340" s="238">
        <f>F340-G340</f>
        <v>4000000</v>
      </c>
      <c r="I340" s="239"/>
      <c r="J340" s="240"/>
      <c r="K340" s="241"/>
      <c r="L340" s="236"/>
    </row>
    <row r="341" spans="1:12" s="23" customFormat="1" ht="29.25" customHeight="1" x14ac:dyDescent="0.25">
      <c r="A341" s="373"/>
      <c r="B341" s="242" t="s">
        <v>95</v>
      </c>
      <c r="C341" s="242" t="s">
        <v>276</v>
      </c>
      <c r="D341" s="243" t="s">
        <v>179</v>
      </c>
      <c r="E341" s="242"/>
      <c r="F341" s="244"/>
      <c r="G341" s="244"/>
      <c r="H341" s="244"/>
      <c r="I341" s="245"/>
      <c r="J341" s="246"/>
      <c r="K341" s="247"/>
      <c r="L341" s="248"/>
    </row>
    <row r="342" spans="1:12" s="23" customFormat="1" ht="15" customHeight="1" x14ac:dyDescent="0.25">
      <c r="A342" s="374"/>
      <c r="B342" s="242" t="s">
        <v>98</v>
      </c>
      <c r="C342" s="242" t="s">
        <v>99</v>
      </c>
      <c r="D342" s="243" t="s">
        <v>100</v>
      </c>
      <c r="E342" s="242"/>
      <c r="F342" s="244"/>
      <c r="G342" s="244"/>
      <c r="H342" s="244"/>
      <c r="I342" s="245"/>
      <c r="J342" s="246"/>
      <c r="K342" s="247"/>
      <c r="L342" s="248"/>
    </row>
    <row r="343" spans="1:12" s="23" customFormat="1" ht="27.75" customHeight="1" x14ac:dyDescent="0.25">
      <c r="A343" s="374"/>
      <c r="B343" s="242" t="s">
        <v>101</v>
      </c>
      <c r="C343" s="242" t="s">
        <v>19</v>
      </c>
      <c r="D343" s="243">
        <v>12</v>
      </c>
      <c r="E343" s="242"/>
      <c r="F343" s="244"/>
      <c r="G343" s="244"/>
      <c r="H343" s="244"/>
      <c r="I343" s="245"/>
      <c r="J343" s="246"/>
      <c r="K343" s="247"/>
      <c r="L343" s="248"/>
    </row>
    <row r="344" spans="1:12" s="23" customFormat="1" ht="33.75" customHeight="1" x14ac:dyDescent="0.25">
      <c r="A344" s="374"/>
      <c r="B344" s="242" t="s">
        <v>102</v>
      </c>
      <c r="C344" s="242" t="s">
        <v>277</v>
      </c>
      <c r="D344" s="250">
        <v>1</v>
      </c>
      <c r="E344" s="251"/>
      <c r="F344" s="244"/>
      <c r="G344" s="244"/>
      <c r="H344" s="244"/>
      <c r="I344" s="245"/>
      <c r="J344" s="246"/>
      <c r="K344" s="247"/>
      <c r="L344" s="248"/>
    </row>
    <row r="345" spans="1:12" s="23" customFormat="1" ht="15" customHeight="1" x14ac:dyDescent="0.25">
      <c r="A345" s="375"/>
      <c r="B345" s="242" t="s">
        <v>104</v>
      </c>
      <c r="C345" s="242" t="s">
        <v>184</v>
      </c>
      <c r="D345" s="243"/>
      <c r="E345" s="242"/>
      <c r="F345" s="244"/>
      <c r="G345" s="244"/>
      <c r="H345" s="244"/>
      <c r="I345" s="245"/>
      <c r="J345" s="246"/>
      <c r="K345" s="247"/>
      <c r="L345" s="248"/>
    </row>
    <row r="346" spans="1:12" s="23" customFormat="1" ht="111" customHeight="1" x14ac:dyDescent="0.25">
      <c r="A346" s="249"/>
      <c r="B346" s="242" t="s">
        <v>278</v>
      </c>
      <c r="C346" s="242"/>
      <c r="D346" s="243"/>
      <c r="E346" s="242"/>
      <c r="F346" s="244"/>
      <c r="G346" s="244"/>
      <c r="H346" s="244"/>
      <c r="I346" s="245"/>
      <c r="J346" s="246"/>
      <c r="K346" s="247"/>
      <c r="L346" s="248"/>
    </row>
    <row r="347" spans="1:12" s="32" customFormat="1" ht="67.5" customHeight="1" x14ac:dyDescent="0.25">
      <c r="A347" s="229" t="s">
        <v>279</v>
      </c>
      <c r="B347" s="230" t="s">
        <v>280</v>
      </c>
      <c r="C347" s="230" t="s">
        <v>58</v>
      </c>
      <c r="D347" s="267">
        <v>43232</v>
      </c>
      <c r="E347" s="268"/>
      <c r="F347" s="232">
        <v>10000000</v>
      </c>
      <c r="G347" s="238">
        <v>11000000</v>
      </c>
      <c r="H347" s="238">
        <f>F347-G347</f>
        <v>-1000000</v>
      </c>
      <c r="I347" s="239"/>
      <c r="J347" s="240"/>
      <c r="K347" s="241"/>
      <c r="L347" s="236"/>
    </row>
    <row r="348" spans="1:12" s="23" customFormat="1" ht="29.25" customHeight="1" x14ac:dyDescent="0.25">
      <c r="A348" s="373"/>
      <c r="B348" s="242" t="s">
        <v>95</v>
      </c>
      <c r="C348" s="242" t="s">
        <v>276</v>
      </c>
      <c r="D348" s="243" t="s">
        <v>179</v>
      </c>
      <c r="E348" s="242"/>
      <c r="F348" s="244"/>
      <c r="G348" s="244"/>
      <c r="H348" s="244"/>
      <c r="I348" s="245"/>
      <c r="J348" s="246"/>
      <c r="K348" s="247"/>
      <c r="L348" s="248"/>
    </row>
    <row r="349" spans="1:12" s="23" customFormat="1" ht="15" customHeight="1" x14ac:dyDescent="0.25">
      <c r="A349" s="374"/>
      <c r="B349" s="242" t="s">
        <v>98</v>
      </c>
      <c r="C349" s="242" t="s">
        <v>99</v>
      </c>
      <c r="D349" s="243" t="s">
        <v>100</v>
      </c>
      <c r="E349" s="242"/>
      <c r="F349" s="244"/>
      <c r="G349" s="244"/>
      <c r="H349" s="244"/>
      <c r="I349" s="245"/>
      <c r="J349" s="246"/>
      <c r="K349" s="247"/>
      <c r="L349" s="248"/>
    </row>
    <row r="350" spans="1:12" s="23" customFormat="1" ht="71.25" customHeight="1" x14ac:dyDescent="0.25">
      <c r="A350" s="374"/>
      <c r="B350" s="242" t="s">
        <v>101</v>
      </c>
      <c r="C350" s="242" t="s">
        <v>58</v>
      </c>
      <c r="D350" s="269">
        <v>43232</v>
      </c>
      <c r="E350" s="270"/>
      <c r="F350" s="244"/>
      <c r="G350" s="244"/>
      <c r="H350" s="244"/>
      <c r="I350" s="245"/>
      <c r="J350" s="246"/>
      <c r="K350" s="247"/>
      <c r="L350" s="248"/>
    </row>
    <row r="351" spans="1:12" s="23" customFormat="1" ht="44.25" customHeight="1" x14ac:dyDescent="0.25">
      <c r="A351" s="374"/>
      <c r="B351" s="242" t="s">
        <v>102</v>
      </c>
      <c r="C351" s="242" t="s">
        <v>281</v>
      </c>
      <c r="D351" s="250">
        <v>1</v>
      </c>
      <c r="E351" s="251"/>
      <c r="F351" s="244"/>
      <c r="G351" s="244"/>
      <c r="H351" s="244"/>
      <c r="I351" s="245"/>
      <c r="J351" s="246"/>
      <c r="K351" s="247"/>
      <c r="L351" s="248"/>
    </row>
    <row r="352" spans="1:12" s="23" customFormat="1" ht="15" customHeight="1" x14ac:dyDescent="0.25">
      <c r="A352" s="375"/>
      <c r="B352" s="242" t="s">
        <v>104</v>
      </c>
      <c r="C352" s="242" t="s">
        <v>184</v>
      </c>
      <c r="D352" s="243"/>
      <c r="E352" s="242"/>
      <c r="F352" s="244"/>
      <c r="G352" s="244"/>
      <c r="H352" s="244"/>
      <c r="I352" s="245"/>
      <c r="J352" s="246"/>
      <c r="K352" s="247"/>
      <c r="L352" s="248"/>
    </row>
    <row r="353" spans="1:12" s="23" customFormat="1" ht="84" customHeight="1" x14ac:dyDescent="0.25">
      <c r="A353" s="249"/>
      <c r="B353" s="242" t="s">
        <v>273</v>
      </c>
      <c r="C353" s="242"/>
      <c r="D353" s="243"/>
      <c r="E353" s="242"/>
      <c r="F353" s="244"/>
      <c r="G353" s="244"/>
      <c r="H353" s="244"/>
      <c r="I353" s="245"/>
      <c r="J353" s="246"/>
      <c r="K353" s="247"/>
      <c r="L353" s="248"/>
    </row>
    <row r="354" spans="1:12" s="32" customFormat="1" ht="40.5" customHeight="1" x14ac:dyDescent="0.25">
      <c r="A354" s="229" t="s">
        <v>282</v>
      </c>
      <c r="B354" s="230" t="s">
        <v>283</v>
      </c>
      <c r="C354" s="230" t="s">
        <v>57</v>
      </c>
      <c r="D354" s="231">
        <v>12</v>
      </c>
      <c r="E354" s="237"/>
      <c r="F354" s="232">
        <v>240000000</v>
      </c>
      <c r="G354" s="238">
        <v>190000000</v>
      </c>
      <c r="H354" s="238">
        <f>F354-G354</f>
        <v>50000000</v>
      </c>
      <c r="I354" s="239"/>
      <c r="J354" s="240"/>
      <c r="K354" s="241"/>
      <c r="L354" s="236"/>
    </row>
    <row r="355" spans="1:12" s="23" customFormat="1" ht="28.5" customHeight="1" x14ac:dyDescent="0.25">
      <c r="A355" s="373"/>
      <c r="B355" s="242" t="s">
        <v>95</v>
      </c>
      <c r="C355" s="242" t="s">
        <v>276</v>
      </c>
      <c r="D355" s="243" t="s">
        <v>179</v>
      </c>
      <c r="E355" s="242"/>
      <c r="F355" s="244"/>
      <c r="G355" s="244"/>
      <c r="H355" s="244"/>
      <c r="I355" s="245"/>
      <c r="J355" s="246"/>
      <c r="K355" s="247"/>
      <c r="L355" s="248"/>
    </row>
    <row r="356" spans="1:12" s="23" customFormat="1" ht="15" customHeight="1" x14ac:dyDescent="0.25">
      <c r="A356" s="374"/>
      <c r="B356" s="242" t="s">
        <v>98</v>
      </c>
      <c r="C356" s="242" t="s">
        <v>99</v>
      </c>
      <c r="D356" s="243" t="s">
        <v>100</v>
      </c>
      <c r="E356" s="242"/>
      <c r="F356" s="244"/>
      <c r="G356" s="244"/>
      <c r="H356" s="244"/>
      <c r="I356" s="245"/>
      <c r="J356" s="246"/>
      <c r="K356" s="247"/>
      <c r="L356" s="248"/>
    </row>
    <row r="357" spans="1:12" s="23" customFormat="1" ht="43.5" customHeight="1" x14ac:dyDescent="0.25">
      <c r="A357" s="374"/>
      <c r="B357" s="242" t="s">
        <v>101</v>
      </c>
      <c r="C357" s="242" t="s">
        <v>57</v>
      </c>
      <c r="D357" s="243">
        <v>12</v>
      </c>
      <c r="E357" s="242"/>
      <c r="F357" s="244"/>
      <c r="G357" s="244"/>
      <c r="H357" s="244"/>
      <c r="I357" s="245"/>
      <c r="J357" s="246"/>
      <c r="K357" s="247"/>
      <c r="L357" s="248"/>
    </row>
    <row r="358" spans="1:12" s="23" customFormat="1" ht="31.5" customHeight="1" x14ac:dyDescent="0.25">
      <c r="A358" s="374"/>
      <c r="B358" s="242" t="s">
        <v>102</v>
      </c>
      <c r="C358" s="242" t="s">
        <v>284</v>
      </c>
      <c r="D358" s="250">
        <v>1</v>
      </c>
      <c r="E358" s="251"/>
      <c r="F358" s="244"/>
      <c r="G358" s="244"/>
      <c r="H358" s="244"/>
      <c r="I358" s="245"/>
      <c r="J358" s="246"/>
      <c r="K358" s="247"/>
      <c r="L358" s="248"/>
    </row>
    <row r="359" spans="1:12" s="23" customFormat="1" ht="15" customHeight="1" x14ac:dyDescent="0.25">
      <c r="A359" s="375"/>
      <c r="B359" s="242" t="s">
        <v>104</v>
      </c>
      <c r="C359" s="242" t="s">
        <v>184</v>
      </c>
      <c r="D359" s="243"/>
      <c r="E359" s="242"/>
      <c r="F359" s="244"/>
      <c r="G359" s="244"/>
      <c r="H359" s="244"/>
      <c r="I359" s="245"/>
      <c r="J359" s="246"/>
      <c r="K359" s="247"/>
      <c r="L359" s="248"/>
    </row>
    <row r="360" spans="1:12" s="23" customFormat="1" ht="81" customHeight="1" x14ac:dyDescent="0.25">
      <c r="A360" s="249"/>
      <c r="B360" s="242" t="s">
        <v>273</v>
      </c>
      <c r="C360" s="242"/>
      <c r="D360" s="243"/>
      <c r="E360" s="242"/>
      <c r="F360" s="244"/>
      <c r="G360" s="244"/>
      <c r="H360" s="244"/>
      <c r="I360" s="245"/>
      <c r="J360" s="246"/>
      <c r="K360" s="247"/>
      <c r="L360" s="248"/>
    </row>
    <row r="361" spans="1:12" s="32" customFormat="1" ht="42" customHeight="1" x14ac:dyDescent="0.25">
      <c r="A361" s="229" t="s">
        <v>285</v>
      </c>
      <c r="B361" s="230" t="s">
        <v>286</v>
      </c>
      <c r="C361" s="230" t="s">
        <v>59</v>
      </c>
      <c r="D361" s="231">
        <v>1</v>
      </c>
      <c r="E361" s="237"/>
      <c r="F361" s="232">
        <v>12000000</v>
      </c>
      <c r="G361" s="238">
        <v>12000000</v>
      </c>
      <c r="H361" s="238">
        <f>F361-G361</f>
        <v>0</v>
      </c>
      <c r="I361" s="239"/>
      <c r="J361" s="240"/>
      <c r="K361" s="241"/>
      <c r="L361" s="236"/>
    </row>
    <row r="362" spans="1:12" s="23" customFormat="1" ht="26.25" customHeight="1" x14ac:dyDescent="0.25">
      <c r="A362" s="373"/>
      <c r="B362" s="242" t="s">
        <v>95</v>
      </c>
      <c r="C362" s="242" t="s">
        <v>276</v>
      </c>
      <c r="D362" s="243" t="s">
        <v>179</v>
      </c>
      <c r="E362" s="242"/>
      <c r="F362" s="244"/>
      <c r="G362" s="244"/>
      <c r="H362" s="244"/>
      <c r="I362" s="245"/>
      <c r="J362" s="246"/>
      <c r="K362" s="247"/>
      <c r="L362" s="248"/>
    </row>
    <row r="363" spans="1:12" s="23" customFormat="1" ht="15" customHeight="1" x14ac:dyDescent="0.25">
      <c r="A363" s="374"/>
      <c r="B363" s="242" t="s">
        <v>98</v>
      </c>
      <c r="C363" s="242" t="s">
        <v>99</v>
      </c>
      <c r="D363" s="243" t="s">
        <v>100</v>
      </c>
      <c r="E363" s="242"/>
      <c r="F363" s="244"/>
      <c r="G363" s="244"/>
      <c r="H363" s="244"/>
      <c r="I363" s="245"/>
      <c r="J363" s="246"/>
      <c r="K363" s="247"/>
      <c r="L363" s="248"/>
    </row>
    <row r="364" spans="1:12" s="23" customFormat="1" ht="42" customHeight="1" x14ac:dyDescent="0.25">
      <c r="A364" s="374"/>
      <c r="B364" s="242" t="s">
        <v>101</v>
      </c>
      <c r="C364" s="242" t="s">
        <v>59</v>
      </c>
      <c r="D364" s="243">
        <v>1</v>
      </c>
      <c r="E364" s="242"/>
      <c r="F364" s="244"/>
      <c r="G364" s="244"/>
      <c r="H364" s="244"/>
      <c r="I364" s="245"/>
      <c r="J364" s="246"/>
      <c r="K364" s="247"/>
      <c r="L364" s="248"/>
    </row>
    <row r="365" spans="1:12" s="23" customFormat="1" ht="27.75" customHeight="1" x14ac:dyDescent="0.25">
      <c r="A365" s="374"/>
      <c r="B365" s="242" t="s">
        <v>102</v>
      </c>
      <c r="C365" s="242" t="s">
        <v>287</v>
      </c>
      <c r="D365" s="250">
        <v>1</v>
      </c>
      <c r="E365" s="251"/>
      <c r="F365" s="244"/>
      <c r="G365" s="244"/>
      <c r="H365" s="244"/>
      <c r="I365" s="245"/>
      <c r="J365" s="246"/>
      <c r="K365" s="247"/>
      <c r="L365" s="248"/>
    </row>
    <row r="366" spans="1:12" s="23" customFormat="1" ht="15" customHeight="1" x14ac:dyDescent="0.25">
      <c r="A366" s="375"/>
      <c r="B366" s="242" t="s">
        <v>104</v>
      </c>
      <c r="C366" s="242" t="s">
        <v>184</v>
      </c>
      <c r="D366" s="243"/>
      <c r="E366" s="242"/>
      <c r="F366" s="244"/>
      <c r="G366" s="244"/>
      <c r="H366" s="244"/>
      <c r="I366" s="245"/>
      <c r="J366" s="246"/>
      <c r="K366" s="247"/>
      <c r="L366" s="248"/>
    </row>
    <row r="367" spans="1:12" s="23" customFormat="1" ht="83.25" customHeight="1" x14ac:dyDescent="0.25">
      <c r="A367" s="249"/>
      <c r="B367" s="242" t="s">
        <v>273</v>
      </c>
      <c r="C367" s="242"/>
      <c r="D367" s="243"/>
      <c r="E367" s="242"/>
      <c r="F367" s="244"/>
      <c r="G367" s="244"/>
      <c r="H367" s="244"/>
      <c r="I367" s="245"/>
      <c r="J367" s="246"/>
      <c r="K367" s="247"/>
      <c r="L367" s="248"/>
    </row>
    <row r="368" spans="1:12" x14ac:dyDescent="0.2">
      <c r="A368" s="271"/>
      <c r="B368" s="271"/>
      <c r="C368" s="271"/>
      <c r="D368" s="272"/>
      <c r="E368" s="271"/>
      <c r="F368" s="273"/>
      <c r="G368" s="273"/>
      <c r="H368" s="273"/>
      <c r="I368" s="274"/>
      <c r="J368" s="274"/>
      <c r="K368" s="274"/>
      <c r="L368" s="271"/>
    </row>
    <row r="369" spans="1:14" s="1" customFormat="1" ht="11.1" customHeight="1" x14ac:dyDescent="0.2">
      <c r="A369" s="271"/>
      <c r="B369" s="271"/>
      <c r="C369" s="271"/>
      <c r="D369" s="272"/>
      <c r="E369" s="271"/>
      <c r="F369" s="273"/>
      <c r="G369" s="275"/>
      <c r="H369" s="273"/>
      <c r="I369" s="274"/>
      <c r="J369" s="274"/>
      <c r="K369" s="274"/>
      <c r="L369" s="271"/>
      <c r="M369" s="3"/>
      <c r="N369" s="3"/>
    </row>
    <row r="370" spans="1:14" ht="11.1" customHeight="1" x14ac:dyDescent="0.2">
      <c r="A370" s="271"/>
      <c r="B370" s="271"/>
      <c r="C370" s="271"/>
      <c r="D370" s="272"/>
      <c r="E370" s="271"/>
      <c r="F370" s="273"/>
      <c r="G370" s="273"/>
      <c r="H370" s="379" t="s">
        <v>341</v>
      </c>
      <c r="I370" s="379"/>
      <c r="J370" s="379"/>
      <c r="K370" s="379"/>
      <c r="L370" s="379"/>
    </row>
    <row r="371" spans="1:14" ht="12.75" customHeight="1" x14ac:dyDescent="0.25">
      <c r="A371" s="271"/>
      <c r="B371" s="271"/>
      <c r="C371" s="271"/>
      <c r="D371" s="272"/>
      <c r="E371" s="271"/>
      <c r="F371" s="273"/>
      <c r="G371" s="273"/>
      <c r="H371" s="378" t="s">
        <v>9</v>
      </c>
      <c r="I371" s="378"/>
      <c r="J371" s="378"/>
      <c r="K371" s="378"/>
      <c r="L371" s="378"/>
    </row>
    <row r="372" spans="1:14" ht="11.1" customHeight="1" x14ac:dyDescent="0.25">
      <c r="A372" s="271"/>
      <c r="B372" s="271"/>
      <c r="C372" s="271"/>
      <c r="D372" s="272"/>
      <c r="E372" s="271"/>
      <c r="F372" s="273"/>
      <c r="G372" s="273"/>
      <c r="H372" s="276"/>
      <c r="I372" s="274"/>
      <c r="J372" s="274"/>
      <c r="K372" s="274"/>
      <c r="L372" s="271"/>
    </row>
    <row r="373" spans="1:14" ht="11.1" customHeight="1" x14ac:dyDescent="0.25">
      <c r="A373" s="271"/>
      <c r="B373" s="271"/>
      <c r="C373" s="271"/>
      <c r="D373" s="272"/>
      <c r="E373" s="271"/>
      <c r="F373" s="273"/>
      <c r="G373" s="273"/>
      <c r="H373" s="276"/>
      <c r="I373" s="274"/>
      <c r="J373" s="274"/>
      <c r="K373" s="274"/>
      <c r="L373" s="271"/>
    </row>
    <row r="374" spans="1:14" ht="11.1" customHeight="1" x14ac:dyDescent="0.25">
      <c r="A374" s="271"/>
      <c r="B374" s="271"/>
      <c r="C374" s="271"/>
      <c r="D374" s="272"/>
      <c r="E374" s="271"/>
      <c r="F374" s="273"/>
      <c r="G374" s="273"/>
      <c r="H374" s="276"/>
      <c r="I374" s="274"/>
      <c r="J374" s="274"/>
      <c r="K374" s="274"/>
      <c r="L374" s="271"/>
    </row>
    <row r="375" spans="1:14" ht="14.25" customHeight="1" x14ac:dyDescent="0.25">
      <c r="A375" s="271"/>
      <c r="B375" s="271"/>
      <c r="C375" s="271"/>
      <c r="D375" s="272"/>
      <c r="E375" s="271"/>
      <c r="F375" s="273"/>
      <c r="G375" s="273"/>
      <c r="H375" s="378" t="s">
        <v>27</v>
      </c>
      <c r="I375" s="378"/>
      <c r="J375" s="378"/>
      <c r="K375" s="378"/>
      <c r="L375" s="378"/>
    </row>
    <row r="376" spans="1:14" ht="13.5" customHeight="1" x14ac:dyDescent="0.25">
      <c r="A376" s="271"/>
      <c r="B376" s="271"/>
      <c r="C376" s="271"/>
      <c r="D376" s="272"/>
      <c r="E376" s="271"/>
      <c r="F376" s="273"/>
      <c r="G376" s="273"/>
      <c r="H376" s="378" t="s">
        <v>26</v>
      </c>
      <c r="I376" s="378"/>
      <c r="J376" s="378"/>
      <c r="K376" s="378"/>
      <c r="L376" s="378"/>
    </row>
    <row r="377" spans="1:14" ht="14.25" customHeight="1" x14ac:dyDescent="0.25">
      <c r="A377" s="271"/>
      <c r="B377" s="271"/>
      <c r="C377" s="271"/>
      <c r="D377" s="272"/>
      <c r="E377" s="271"/>
      <c r="F377" s="273"/>
      <c r="G377" s="273"/>
      <c r="H377" s="378" t="s">
        <v>28</v>
      </c>
      <c r="I377" s="378"/>
      <c r="J377" s="378"/>
      <c r="K377" s="378"/>
      <c r="L377" s="378"/>
    </row>
    <row r="378" spans="1:14" ht="15" customHeight="1" x14ac:dyDescent="0.2">
      <c r="A378" s="271"/>
      <c r="B378" s="271"/>
      <c r="C378" s="271"/>
      <c r="D378" s="272"/>
      <c r="E378" s="271"/>
      <c r="F378" s="273"/>
      <c r="G378" s="273"/>
      <c r="H378" s="273"/>
      <c r="I378" s="274"/>
      <c r="J378" s="274"/>
      <c r="K378" s="274"/>
      <c r="L378" s="271"/>
    </row>
    <row r="379" spans="1:14" x14ac:dyDescent="0.2">
      <c r="A379" s="271"/>
      <c r="B379" s="271"/>
      <c r="C379" s="271"/>
      <c r="D379" s="272"/>
      <c r="E379" s="271"/>
      <c r="F379" s="273"/>
      <c r="G379" s="273"/>
      <c r="H379" s="273"/>
      <c r="I379" s="274"/>
      <c r="J379" s="274"/>
      <c r="K379" s="274"/>
      <c r="L379" s="271"/>
    </row>
    <row r="380" spans="1:14" x14ac:dyDescent="0.2">
      <c r="A380" s="271"/>
      <c r="B380" s="271"/>
      <c r="C380" s="271"/>
      <c r="D380" s="272"/>
      <c r="E380" s="271"/>
      <c r="F380" s="273"/>
      <c r="G380" s="273"/>
      <c r="H380" s="273"/>
      <c r="I380" s="274"/>
      <c r="J380" s="274"/>
      <c r="K380" s="274"/>
      <c r="L380" s="271"/>
    </row>
    <row r="381" spans="1:14" x14ac:dyDescent="0.2">
      <c r="A381" s="271"/>
      <c r="B381" s="271"/>
      <c r="C381" s="271"/>
      <c r="D381" s="272"/>
      <c r="E381" s="271"/>
      <c r="F381" s="273"/>
      <c r="G381" s="273"/>
      <c r="H381" s="273"/>
      <c r="I381" s="274"/>
      <c r="J381" s="274"/>
      <c r="K381" s="274"/>
      <c r="L381" s="271"/>
    </row>
    <row r="382" spans="1:14" x14ac:dyDescent="0.2">
      <c r="A382" s="271"/>
      <c r="B382" s="271"/>
      <c r="C382" s="271"/>
      <c r="D382" s="272"/>
      <c r="E382" s="271"/>
      <c r="F382" s="273"/>
      <c r="G382" s="273"/>
      <c r="H382" s="273"/>
      <c r="I382" s="274"/>
      <c r="J382" s="274"/>
      <c r="K382" s="274"/>
      <c r="L382" s="271"/>
    </row>
    <row r="383" spans="1:14" x14ac:dyDescent="0.2">
      <c r="A383" s="271"/>
      <c r="B383" s="271"/>
      <c r="C383" s="271"/>
      <c r="D383" s="272"/>
      <c r="E383" s="271"/>
      <c r="F383" s="273"/>
      <c r="G383" s="273"/>
      <c r="H383" s="273"/>
      <c r="I383" s="274"/>
      <c r="J383" s="274"/>
      <c r="K383" s="274"/>
      <c r="L383" s="271"/>
    </row>
    <row r="384" spans="1:14" x14ac:dyDescent="0.2">
      <c r="A384" s="271"/>
      <c r="B384" s="271"/>
      <c r="C384" s="271"/>
      <c r="D384" s="272"/>
      <c r="E384" s="271"/>
      <c r="F384" s="273"/>
      <c r="G384" s="273"/>
      <c r="H384" s="273"/>
      <c r="I384" s="274"/>
      <c r="J384" s="274"/>
      <c r="K384" s="274"/>
      <c r="L384" s="271"/>
    </row>
    <row r="385" spans="1:12" x14ac:dyDescent="0.2">
      <c r="A385" s="271"/>
      <c r="B385" s="271"/>
      <c r="C385" s="271"/>
      <c r="D385" s="272"/>
      <c r="E385" s="271"/>
      <c r="F385" s="273"/>
      <c r="G385" s="273"/>
      <c r="H385" s="273"/>
      <c r="I385" s="274"/>
      <c r="J385" s="274"/>
      <c r="K385" s="274"/>
      <c r="L385" s="271"/>
    </row>
    <row r="386" spans="1:12" x14ac:dyDescent="0.2">
      <c r="A386" s="271"/>
      <c r="B386" s="271"/>
      <c r="C386" s="271"/>
      <c r="D386" s="272"/>
      <c r="E386" s="271"/>
      <c r="F386" s="273"/>
      <c r="G386" s="273"/>
      <c r="H386" s="273"/>
      <c r="I386" s="274"/>
      <c r="J386" s="274"/>
      <c r="K386" s="274"/>
      <c r="L386" s="271"/>
    </row>
    <row r="387" spans="1:12" x14ac:dyDescent="0.2">
      <c r="A387" s="271"/>
      <c r="B387" s="271"/>
      <c r="C387" s="271"/>
      <c r="D387" s="272"/>
      <c r="E387" s="271"/>
      <c r="F387" s="273"/>
      <c r="G387" s="273"/>
      <c r="H387" s="273"/>
      <c r="I387" s="274"/>
      <c r="J387" s="274"/>
      <c r="K387" s="274"/>
      <c r="L387" s="271"/>
    </row>
    <row r="388" spans="1:12" x14ac:dyDescent="0.2">
      <c r="A388" s="271"/>
      <c r="B388" s="271"/>
      <c r="C388" s="271"/>
      <c r="D388" s="272"/>
      <c r="E388" s="271"/>
      <c r="F388" s="273"/>
      <c r="G388" s="273"/>
      <c r="H388" s="273"/>
      <c r="I388" s="274"/>
      <c r="J388" s="274"/>
      <c r="K388" s="274"/>
      <c r="L388" s="271"/>
    </row>
    <row r="389" spans="1:12" x14ac:dyDescent="0.2">
      <c r="A389" s="271"/>
      <c r="B389" s="271"/>
      <c r="C389" s="271"/>
      <c r="D389" s="272"/>
      <c r="E389" s="271"/>
      <c r="F389" s="273"/>
      <c r="G389" s="273"/>
      <c r="H389" s="273"/>
      <c r="I389" s="274"/>
      <c r="J389" s="274"/>
      <c r="K389" s="274"/>
      <c r="L389" s="271"/>
    </row>
    <row r="390" spans="1:12" x14ac:dyDescent="0.2">
      <c r="A390" s="271"/>
      <c r="B390" s="271"/>
      <c r="C390" s="271"/>
      <c r="D390" s="272"/>
      <c r="E390" s="271"/>
      <c r="F390" s="273"/>
      <c r="G390" s="273"/>
      <c r="H390" s="273"/>
      <c r="I390" s="274"/>
      <c r="J390" s="274"/>
      <c r="K390" s="274"/>
      <c r="L390" s="271"/>
    </row>
    <row r="391" spans="1:12" x14ac:dyDescent="0.2">
      <c r="A391" s="271"/>
      <c r="B391" s="271"/>
      <c r="C391" s="271"/>
      <c r="D391" s="272"/>
      <c r="E391" s="271"/>
      <c r="F391" s="273"/>
      <c r="G391" s="273"/>
      <c r="H391" s="273"/>
      <c r="I391" s="274"/>
      <c r="J391" s="274"/>
      <c r="K391" s="274"/>
      <c r="L391" s="271"/>
    </row>
    <row r="392" spans="1:12" x14ac:dyDescent="0.2">
      <c r="A392" s="271"/>
      <c r="B392" s="271"/>
      <c r="C392" s="271"/>
      <c r="D392" s="272"/>
      <c r="E392" s="271"/>
      <c r="F392" s="273"/>
      <c r="G392" s="273"/>
      <c r="H392" s="273"/>
      <c r="I392" s="274"/>
      <c r="J392" s="274"/>
      <c r="K392" s="274"/>
      <c r="L392" s="271"/>
    </row>
    <row r="393" spans="1:12" x14ac:dyDescent="0.2">
      <c r="A393" s="271"/>
      <c r="B393" s="271"/>
      <c r="C393" s="271"/>
      <c r="D393" s="272"/>
      <c r="E393" s="271"/>
      <c r="F393" s="273"/>
      <c r="G393" s="273"/>
      <c r="H393" s="273"/>
      <c r="I393" s="274"/>
      <c r="J393" s="274"/>
      <c r="K393" s="274"/>
      <c r="L393" s="271"/>
    </row>
  </sheetData>
  <mergeCells count="58">
    <mergeCell ref="H371:L371"/>
    <mergeCell ref="H375:L375"/>
    <mergeCell ref="H376:L376"/>
    <mergeCell ref="H377:L377"/>
    <mergeCell ref="A333:A337"/>
    <mergeCell ref="A341:A345"/>
    <mergeCell ref="A348:A352"/>
    <mergeCell ref="A355:A359"/>
    <mergeCell ref="A362:A366"/>
    <mergeCell ref="H370:L370"/>
    <mergeCell ref="A325:A329"/>
    <mergeCell ref="A247:A251"/>
    <mergeCell ref="A254:A258"/>
    <mergeCell ref="A261:A265"/>
    <mergeCell ref="A268:A272"/>
    <mergeCell ref="A275:A279"/>
    <mergeCell ref="A282:A286"/>
    <mergeCell ref="A289:A293"/>
    <mergeCell ref="A296:A300"/>
    <mergeCell ref="A303:A307"/>
    <mergeCell ref="A310:A314"/>
    <mergeCell ref="A317:A321"/>
    <mergeCell ref="A240:A244"/>
    <mergeCell ref="A162:A166"/>
    <mergeCell ref="A169:A173"/>
    <mergeCell ref="A176:A180"/>
    <mergeCell ref="A183:A187"/>
    <mergeCell ref="A190:A194"/>
    <mergeCell ref="A197:A201"/>
    <mergeCell ref="A204:A208"/>
    <mergeCell ref="A211:A215"/>
    <mergeCell ref="A218:A222"/>
    <mergeCell ref="A225:A229"/>
    <mergeCell ref="A232:A236"/>
    <mergeCell ref="A155:A159"/>
    <mergeCell ref="A74:A78"/>
    <mergeCell ref="A81:A85"/>
    <mergeCell ref="A89:A93"/>
    <mergeCell ref="A96:A100"/>
    <mergeCell ref="A104:A108"/>
    <mergeCell ref="A111:A115"/>
    <mergeCell ref="A118:A122"/>
    <mergeCell ref="A126:A130"/>
    <mergeCell ref="A133:A137"/>
    <mergeCell ref="A140:A144"/>
    <mergeCell ref="A147:A151"/>
    <mergeCell ref="A67:A71"/>
    <mergeCell ref="A1:F1"/>
    <mergeCell ref="A2:F2"/>
    <mergeCell ref="D6:E6"/>
    <mergeCell ref="A10:A14"/>
    <mergeCell ref="A17:A21"/>
    <mergeCell ref="A24:A28"/>
    <mergeCell ref="A31:A35"/>
    <mergeCell ref="A39:A43"/>
    <mergeCell ref="A46:A50"/>
    <mergeCell ref="A53:A57"/>
    <mergeCell ref="A60:A64"/>
  </mergeCells>
  <printOptions horizontalCentered="1"/>
  <pageMargins left="0.35433070866141736" right="0.11811023622047245" top="0.33" bottom="0.39370078740157483" header="0.11" footer="0.19685039370078741"/>
  <pageSetup paperSize="5" scale="95" orientation="landscape"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hasil_verifikasi BPBD</vt:lpstr>
      <vt:lpstr>rangking 2019</vt:lpstr>
      <vt:lpstr>rangking 2019 TERBARU</vt:lpstr>
      <vt:lpstr>VERIFIKASI KUA 2019</vt:lpstr>
      <vt:lpstr>VERIFIKASI KUA 2019 rterbaru</vt:lpstr>
      <vt:lpstr>banding</vt:lpstr>
      <vt:lpstr>banding (2)</vt:lpstr>
      <vt:lpstr>banding 18 juli</vt:lpstr>
      <vt:lpstr>rancangan 2</vt:lpstr>
      <vt:lpstr>rancangan 3</vt:lpstr>
      <vt:lpstr>rancangan 3 (2)</vt:lpstr>
      <vt:lpstr>banding 24 juli</vt:lpstr>
      <vt:lpstr>rancangan 3 (3)</vt:lpstr>
      <vt:lpstr>banding!Print_Area</vt:lpstr>
      <vt:lpstr>'banding (2)'!Print_Area</vt:lpstr>
      <vt:lpstr>'banding 18 juli'!Print_Area</vt:lpstr>
      <vt:lpstr>'banding 24 juli'!Print_Area</vt:lpstr>
      <vt:lpstr>banding!Print_Titles</vt:lpstr>
      <vt:lpstr>'banding (2)'!Print_Titles</vt:lpstr>
      <vt:lpstr>'banding 18 juli'!Print_Titles</vt:lpstr>
      <vt:lpstr>'banding 24 juli'!Print_Titles</vt:lpstr>
      <vt:lpstr>'rancangan 2'!Print_Titles</vt:lpstr>
      <vt:lpstr>'rancangan 3'!Print_Titles</vt:lpstr>
      <vt:lpstr>'rancangan 3 (2)'!Print_Titles</vt:lpstr>
      <vt:lpstr>'rancangan 3 (3)'!Print_Titles</vt:lpstr>
      <vt:lpstr>'rangking 2019'!Print_Titles</vt:lpstr>
      <vt:lpstr>'rangking 2019 TERBARU'!Print_Titles</vt:lpstr>
      <vt:lpstr>'VERIFIKASI KUA 2019'!Print_Titles</vt:lpstr>
      <vt:lpstr>'VERIFIKASI KUA 2019 rterbaru'!Print_Titles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dvL_ultimate</dc:creator>
  <cp:lastModifiedBy>dvL_ultimate</cp:lastModifiedBy>
  <cp:lastPrinted>2018-08-27T09:13:09Z</cp:lastPrinted>
  <dcterms:created xsi:type="dcterms:W3CDTF">2018-01-22T01:33:05Z</dcterms:created>
  <dcterms:modified xsi:type="dcterms:W3CDTF">2018-08-27T09:20:17Z</dcterms:modified>
</cp:coreProperties>
</file>